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D:\Downloads\"/>
    </mc:Choice>
  </mc:AlternateContent>
  <xr:revisionPtr revIDLastSave="0" documentId="13_ncr:1_{74E242B3-3A0B-4162-8641-C4F15F0DA0BB}" xr6:coauthVersionLast="47" xr6:coauthVersionMax="47" xr10:uidLastSave="{00000000-0000-0000-0000-000000000000}"/>
  <bookViews>
    <workbookView xWindow="-120" yWindow="-120" windowWidth="37710" windowHeight="21840" tabRatio="500" activeTab="1" xr2:uid="{00000000-000D-0000-FFFF-FFFF00000000}"/>
  </bookViews>
  <sheets>
    <sheet name="Enrollment Timelines" sheetId="5" r:id="rId1"/>
    <sheet name="ID Effort Calculations" sheetId="1" r:id="rId2"/>
    <sheet name="Hour Explanation"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 i="2" l="1"/>
  <c r="B11" i="1"/>
  <c r="B10" i="1"/>
  <c r="B9" i="1"/>
  <c r="B8" i="1"/>
  <c r="B7" i="1"/>
  <c r="B6" i="1"/>
  <c r="B5" i="1"/>
  <c r="B4" i="1"/>
  <c r="B3" i="1"/>
  <c r="G10" i="2"/>
  <c r="G12" i="2"/>
  <c r="B12" i="2"/>
  <c r="G9" i="2"/>
  <c r="G7" i="2"/>
  <c r="G8" i="2"/>
  <c r="D9" i="5"/>
  <c r="C11" i="5" s="1"/>
  <c r="C12" i="5" s="1"/>
  <c r="C14" i="5" s="1"/>
  <c r="H5" i="5"/>
  <c r="D8" i="5"/>
  <c r="E16" i="1"/>
  <c r="E40" i="1"/>
  <c r="E64" i="1"/>
  <c r="E88" i="1"/>
  <c r="E112" i="1"/>
  <c r="E23" i="1"/>
  <c r="E48" i="1"/>
  <c r="E73" i="1"/>
  <c r="E98" i="1"/>
  <c r="E28" i="1"/>
  <c r="E54" i="1"/>
  <c r="E103" i="1"/>
  <c r="E128" i="1"/>
  <c r="E34" i="1"/>
  <c r="E59" i="1"/>
  <c r="E37" i="1"/>
  <c r="E62" i="1"/>
  <c r="E41" i="1"/>
  <c r="E65" i="1"/>
  <c r="E89" i="1"/>
  <c r="E113" i="1"/>
  <c r="E94" i="1"/>
  <c r="E71" i="1"/>
  <c r="E49" i="1"/>
  <c r="E50" i="1"/>
  <c r="E99" i="1"/>
  <c r="E29" i="1"/>
  <c r="E78" i="1"/>
  <c r="E127" i="1"/>
  <c r="E104" i="1"/>
  <c r="E81" i="1"/>
  <c r="E130" i="1"/>
  <c r="E60" i="1"/>
  <c r="E61" i="1"/>
  <c r="E110" i="1"/>
  <c r="E111" i="1"/>
  <c r="E18" i="1"/>
  <c r="E42" i="1"/>
  <c r="E66" i="1"/>
  <c r="E90" i="1"/>
  <c r="E114" i="1"/>
  <c r="E118" i="1"/>
  <c r="E47" i="1"/>
  <c r="E120" i="1"/>
  <c r="E97" i="1"/>
  <c r="E122" i="1"/>
  <c r="E123" i="1"/>
  <c r="E52" i="1"/>
  <c r="E30" i="1"/>
  <c r="E79" i="1"/>
  <c r="E80" i="1"/>
  <c r="E129" i="1"/>
  <c r="E35" i="1"/>
  <c r="E131" i="1"/>
  <c r="E132" i="1"/>
  <c r="E133" i="1"/>
  <c r="E39" i="1"/>
  <c r="E19" i="1"/>
  <c r="E43" i="1"/>
  <c r="E67" i="1"/>
  <c r="E91" i="1"/>
  <c r="E115" i="1"/>
  <c r="E70" i="1"/>
  <c r="E119" i="1"/>
  <c r="E96" i="1"/>
  <c r="E121" i="1"/>
  <c r="E27" i="1"/>
  <c r="E76" i="1"/>
  <c r="E77" i="1"/>
  <c r="E102" i="1"/>
  <c r="E20" i="1"/>
  <c r="E44" i="1"/>
  <c r="E68" i="1"/>
  <c r="E92" i="1"/>
  <c r="E116" i="1"/>
  <c r="E46" i="1"/>
  <c r="E95" i="1"/>
  <c r="E25" i="1"/>
  <c r="E74" i="1"/>
  <c r="E75" i="1"/>
  <c r="E124" i="1"/>
  <c r="E125" i="1"/>
  <c r="E31" i="1"/>
  <c r="E56" i="1"/>
  <c r="E105" i="1"/>
  <c r="E106" i="1"/>
  <c r="E83" i="1"/>
  <c r="E84" i="1"/>
  <c r="E109" i="1"/>
  <c r="E63" i="1"/>
  <c r="E21" i="1"/>
  <c r="E45" i="1"/>
  <c r="E69" i="1"/>
  <c r="E93" i="1"/>
  <c r="E117" i="1"/>
  <c r="E22" i="1"/>
  <c r="E26" i="1"/>
  <c r="E51" i="1"/>
  <c r="E100" i="1"/>
  <c r="E101" i="1"/>
  <c r="E126" i="1"/>
  <c r="E32" i="1"/>
  <c r="E57" i="1"/>
  <c r="E82" i="1"/>
  <c r="E36" i="1"/>
  <c r="E108" i="1"/>
  <c r="E38" i="1"/>
  <c r="E87" i="1"/>
  <c r="E72" i="1"/>
  <c r="E53" i="1"/>
  <c r="E55" i="1"/>
  <c r="E33" i="1"/>
  <c r="E58" i="1"/>
  <c r="E107" i="1"/>
  <c r="E85" i="1"/>
  <c r="E86" i="1"/>
  <c r="C13" i="5" l="1"/>
  <c r="F11" i="5"/>
  <c r="I16" i="1"/>
  <c r="J16" i="1"/>
  <c r="G6" i="2"/>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1" i="1"/>
  <c r="J101" i="1"/>
  <c r="I102" i="1"/>
  <c r="J102"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8" i="1"/>
  <c r="I25" i="1"/>
  <c r="J25" i="1"/>
  <c r="I24" i="1"/>
  <c r="J24" i="1"/>
  <c r="I23" i="1"/>
  <c r="J23" i="1"/>
  <c r="I22" i="1"/>
  <c r="J22" i="1"/>
  <c r="I21" i="1"/>
  <c r="J21" i="1"/>
  <c r="I20" i="1"/>
  <c r="J20" i="1"/>
  <c r="I19" i="1"/>
  <c r="J19" i="1"/>
  <c r="I18" i="1"/>
  <c r="J18" i="1"/>
  <c r="I17" i="1"/>
  <c r="J17" i="1"/>
  <c r="I26" i="1"/>
  <c r="J26" i="1"/>
  <c r="I27" i="1"/>
  <c r="J27" i="1"/>
  <c r="I28" i="1"/>
  <c r="J28" i="1"/>
  <c r="I29" i="1"/>
  <c r="J29" i="1"/>
  <c r="I30" i="1"/>
  <c r="J30" i="1"/>
  <c r="I31" i="1"/>
  <c r="J31" i="1"/>
  <c r="G13" i="2"/>
  <c r="G14" i="2"/>
  <c r="G11" i="2"/>
  <c r="G18" i="2"/>
  <c r="G19" i="2"/>
  <c r="G17" i="2"/>
  <c r="G16" i="2"/>
  <c r="G15" i="2"/>
  <c r="B5" i="2"/>
  <c r="B7" i="2"/>
  <c r="B43" i="2"/>
  <c r="B42" i="2"/>
  <c r="B41" i="2"/>
  <c r="B40" i="2"/>
  <c r="B39" i="2"/>
  <c r="B38" i="2"/>
  <c r="B37" i="2"/>
  <c r="B36" i="2"/>
  <c r="B35" i="2"/>
  <c r="B34" i="2"/>
  <c r="B33" i="2"/>
  <c r="B32" i="2"/>
  <c r="B31" i="2"/>
  <c r="B30" i="2"/>
  <c r="B29" i="2"/>
  <c r="B28" i="2"/>
  <c r="B27" i="2"/>
  <c r="B26" i="2"/>
  <c r="B25" i="2"/>
  <c r="B24" i="2"/>
  <c r="B23" i="2"/>
  <c r="B22" i="2"/>
  <c r="B21" i="2"/>
  <c r="B20" i="2"/>
  <c r="B8" i="2"/>
  <c r="B9" i="2"/>
  <c r="B11" i="2"/>
  <c r="B14" i="2"/>
  <c r="B13" i="2"/>
  <c r="B15" i="2"/>
  <c r="B16" i="2"/>
  <c r="B17" i="2"/>
  <c r="B18" i="2"/>
  <c r="B19" i="2"/>
  <c r="B6" i="2"/>
  <c r="E17" i="1"/>
  <c r="E24" i="1"/>
  <c r="H17" i="1" l="1"/>
  <c r="F12" i="5"/>
  <c r="F13" i="5"/>
  <c r="H19" i="1"/>
  <c r="E175" i="1"/>
  <c r="E182" i="1"/>
  <c r="E189" i="1"/>
  <c r="E205" i="1"/>
  <c r="E183" i="1"/>
  <c r="E187" i="1"/>
  <c r="E174" i="1"/>
  <c r="E185" i="1"/>
  <c r="E160" i="1"/>
  <c r="E202" i="1"/>
  <c r="E190" i="1"/>
  <c r="E195" i="1"/>
  <c r="E200" i="1"/>
  <c r="E134" i="1"/>
  <c r="E163" i="1"/>
  <c r="E165" i="1"/>
  <c r="E144" i="1"/>
  <c r="E199" i="1"/>
  <c r="E176" i="1"/>
  <c r="E138" i="1"/>
  <c r="E149" i="1"/>
  <c r="E203" i="1"/>
  <c r="E194" i="1"/>
  <c r="E198" i="1"/>
  <c r="E143" i="1"/>
  <c r="E197" i="1"/>
  <c r="E169" i="1"/>
  <c r="E150" i="1"/>
  <c r="E137" i="1"/>
  <c r="E136" i="1"/>
  <c r="E167" i="1"/>
  <c r="E188" i="1"/>
  <c r="E141" i="1"/>
  <c r="E155" i="1"/>
  <c r="E172" i="1"/>
  <c r="E193" i="1"/>
  <c r="E153" i="1"/>
  <c r="E157" i="1"/>
  <c r="E147" i="1"/>
  <c r="E145" i="1"/>
  <c r="E196" i="1"/>
  <c r="E186" i="1"/>
  <c r="E184" i="1"/>
  <c r="E191" i="1"/>
  <c r="E154" i="1"/>
  <c r="E192" i="1"/>
  <c r="E151" i="1"/>
  <c r="E173" i="1"/>
  <c r="E166" i="1"/>
  <c r="E140" i="1"/>
  <c r="E146" i="1"/>
  <c r="E170" i="1"/>
  <c r="E178" i="1"/>
  <c r="E181" i="1"/>
  <c r="E179" i="1"/>
  <c r="E180" i="1"/>
  <c r="E177" i="1"/>
  <c r="E142" i="1"/>
  <c r="E204" i="1"/>
  <c r="E161" i="1"/>
  <c r="E206" i="1"/>
  <c r="E159" i="1"/>
  <c r="E201" i="1"/>
  <c r="E164" i="1"/>
  <c r="E156" i="1"/>
  <c r="E139" i="1"/>
  <c r="E158" i="1"/>
  <c r="E148" i="1"/>
  <c r="E171" i="1"/>
  <c r="E162" i="1"/>
  <c r="E152" i="1"/>
  <c r="E135" i="1"/>
  <c r="E168" i="1"/>
  <c r="H16" i="1" l="1"/>
  <c r="F13" i="1" s="1"/>
  <c r="C13" i="1" s="1"/>
  <c r="F15" i="5"/>
  <c r="F14" i="5"/>
  <c r="F17" i="5" l="1"/>
  <c r="F16" i="5"/>
</calcChain>
</file>

<file path=xl/sharedStrings.xml><?xml version="1.0" encoding="utf-8"?>
<sst xmlns="http://schemas.openxmlformats.org/spreadsheetml/2006/main" count="662" uniqueCount="91">
  <si>
    <t/>
  </si>
  <si>
    <t>Change Type</t>
  </si>
  <si>
    <t>Complexity</t>
  </si>
  <si>
    <t>Time Estimate (hrs.)</t>
  </si>
  <si>
    <t>Complexity Setup</t>
  </si>
  <si>
    <t>Type Setup</t>
  </si>
  <si>
    <t>Create lessons</t>
  </si>
  <si>
    <t>Medium</t>
  </si>
  <si>
    <t>Review test</t>
  </si>
  <si>
    <t>Update narration</t>
  </si>
  <si>
    <t>Update video</t>
  </si>
  <si>
    <t>Create Video</t>
  </si>
  <si>
    <t>Type</t>
  </si>
  <si>
    <t>Description</t>
  </si>
  <si>
    <t>Low</t>
  </si>
  <si>
    <t>High</t>
  </si>
  <si>
    <t>Project does not require launch training, but new hire or specialty training will need to be updated so it remains current.</t>
  </si>
  <si>
    <t>Lesson Creation: Basic Content</t>
  </si>
  <si>
    <t>Presentation of basic information on a single topic that is read by the learner to track that each CSA opened the lesson and acknowlegdes they recived the information.</t>
  </si>
  <si>
    <t>Lesson Creation: Knowledge Checks</t>
  </si>
  <si>
    <t>Overview of a single topic, possibly including use case examples, and multiple choice knowlege check questions to validate CSAs know the content that was presented. These lessons can include basic screenshot questions where the learner must correctly identify a specific area of an image</t>
  </si>
  <si>
    <t>In addition to an overview of the topic(s) these lessons include scenerio based practice with feedback. These could involve complex branching so choices made in the lesson result in a variery of outcomes. Lesson completion can be dependent on the learner successfully navigating the scenerio.</t>
  </si>
  <si>
    <t>Publishing</t>
  </si>
  <si>
    <t>Publication of new lessons, updated lessons, and tests (per lesson)</t>
  </si>
  <si>
    <t>Meetings with stakeholders or SMEs</t>
  </si>
  <si>
    <t>QA Edits</t>
  </si>
  <si>
    <t>Edits for QA Reviews from stakeholders and SMEs (per lesson)</t>
  </si>
  <si>
    <t>Localization Analysis</t>
  </si>
  <si>
    <t>Includes efforts to determine parity of features, user/CSA experience, and process/procedures</t>
  </si>
  <si>
    <t>LOC/Trans PM</t>
  </si>
  <si>
    <t>Includes work in ATMS and LQS</t>
  </si>
  <si>
    <t>Localization Development</t>
  </si>
  <si>
    <t>Includes work on frontend to make lesson LOC friendly, formatting fixes, and screenshot/media updates</t>
  </si>
  <si>
    <t>LOC QA</t>
  </si>
  <si>
    <t>QA of a lesson</t>
  </si>
  <si>
    <t>D</t>
  </si>
  <si>
    <t>E</t>
  </si>
  <si>
    <t>F</t>
  </si>
  <si>
    <t>Row reference</t>
  </si>
  <si>
    <t>Design/Development estimates</t>
  </si>
  <si>
    <t>Lesson Creation: Scenario Based Learning or Multimedia</t>
  </si>
  <si>
    <t>Update/Create tests</t>
  </si>
  <si>
    <r>
      <t xml:space="preserve">Note: </t>
    </r>
    <r>
      <rPr>
        <sz val="12"/>
        <color theme="1"/>
        <rFont val="Calibri"/>
        <family val="2"/>
        <scheme val="minor"/>
      </rPr>
      <t>These are estimates. Time estimates may vary depending on the complexity of the topic, updates, and the type of interaction agreed upon.</t>
    </r>
  </si>
  <si>
    <t>Existing Lesson Review</t>
  </si>
  <si>
    <t>Review of content in existing lessons</t>
  </si>
  <si>
    <t>ENTER QUANTITY HERE</t>
  </si>
  <si>
    <t>Update Multimedia*</t>
  </si>
  <si>
    <t>Quantity Reference</t>
  </si>
  <si>
    <t>Example Tasks</t>
  </si>
  <si>
    <t>Update lessons</t>
  </si>
  <si>
    <t>QA review by SME and ID</t>
  </si>
  <si>
    <t xml:space="preserve">QA review by CSA </t>
  </si>
  <si>
    <t xml:space="preserve">Edits from QA reviews </t>
  </si>
  <si>
    <t xml:space="preserve">Final QA review </t>
  </si>
  <si>
    <t xml:space="preserve">Check-in meetings </t>
  </si>
  <si>
    <t>Task Description</t>
  </si>
  <si>
    <t>JOB DESCRIPTION</t>
  </si>
  <si>
    <t>Outsourced</t>
  </si>
  <si>
    <t>Outsourced hours:</t>
  </si>
  <si>
    <t>Total ID hours:</t>
  </si>
  <si>
    <t>ENROLLMENT TIMELINES</t>
  </si>
  <si>
    <t>Proposed launch date</t>
  </si>
  <si>
    <t>Lesson final publish (1 day before training)</t>
  </si>
  <si>
    <t>Lesson edit window (3 days)</t>
  </si>
  <si>
    <t>Lesson final review complete (3 days before publish)</t>
  </si>
  <si>
    <t>Lesson review window (3 days)</t>
  </si>
  <si>
    <t>Lesson completed for review (3 days before end of review window)</t>
  </si>
  <si>
    <t>Lesson finalization window (5 days)</t>
  </si>
  <si>
    <t>Today's Date</t>
  </si>
  <si>
    <t>Training enrollment intake submission window</t>
  </si>
  <si>
    <t>Enrollment FINAL DATE for submission by ID (Launch must be 100% green)</t>
  </si>
  <si>
    <t>Final screenshots and edits to lesson (must have all CSC and CX screenshots 100%)</t>
  </si>
  <si>
    <t>Create New Test/Assessment/Knowledge Check</t>
  </si>
  <si>
    <t>Creation of new knowledge check. If required to be tied to business competencies or aligned with entire curriculum, it will be medium/high effort</t>
  </si>
  <si>
    <t>Existing Lesson Updates</t>
  </si>
  <si>
    <t>Check-in Meetings</t>
  </si>
  <si>
    <t>Audience raining window (2 weeks)</t>
  </si>
  <si>
    <t>Start of  training</t>
  </si>
  <si>
    <t>Capacity Planning request processed on 
(15th of prior month)</t>
  </si>
  <si>
    <t>Training reviewed for bucket 
(week prior to 15th)</t>
  </si>
  <si>
    <t>Republish to LMS</t>
  </si>
  <si>
    <t xml:space="preserve">Review lessons in curriculum </t>
  </si>
  <si>
    <r>
      <t>*</t>
    </r>
    <r>
      <rPr>
        <sz val="12"/>
        <color theme="1"/>
        <rFont val="Calibri"/>
        <family val="2"/>
        <scheme val="minor"/>
      </rPr>
      <t xml:space="preserve"> </t>
    </r>
    <r>
      <rPr>
        <b/>
        <sz val="12"/>
        <color theme="1"/>
        <rFont val="Calibri"/>
        <family val="2"/>
        <scheme val="minor"/>
      </rPr>
      <t>Audio</t>
    </r>
    <r>
      <rPr>
        <sz val="12"/>
        <color theme="1"/>
        <rFont val="Calibri"/>
        <family val="2"/>
        <scheme val="minor"/>
      </rPr>
      <t xml:space="preserve"> = low complexity, 
</t>
    </r>
    <r>
      <rPr>
        <b/>
        <sz val="12"/>
        <color theme="1"/>
        <rFont val="Calibri"/>
        <family val="2"/>
        <scheme val="minor"/>
      </rPr>
      <t>Storyline animation/demo</t>
    </r>
    <r>
      <rPr>
        <sz val="12"/>
        <color theme="1"/>
        <rFont val="Calibri"/>
        <family val="2"/>
        <scheme val="minor"/>
      </rPr>
      <t xml:space="preserve"> = medium complexity, </t>
    </r>
    <r>
      <rPr>
        <b/>
        <sz val="12"/>
        <color theme="1"/>
        <rFont val="Calibri"/>
        <family val="2"/>
        <scheme val="minor"/>
      </rPr>
      <t>Video</t>
    </r>
    <r>
      <rPr>
        <sz val="12"/>
        <color theme="1"/>
        <rFont val="Calibri"/>
        <family val="2"/>
        <scheme val="minor"/>
      </rPr>
      <t xml:space="preserve"> = high complexity</t>
    </r>
  </si>
  <si>
    <t>* Audio = low complexity, 
Storyline animation/demo = medium complexity, Video = high complexity</t>
  </si>
  <si>
    <t>Creation of new animated video or live action video. Includes accessibility checks and QA 
* Audio = low complexity, 
Storyline animation/demo = medium complexity, Video = high complexity</t>
  </si>
  <si>
    <t>Create New Multimedia*</t>
  </si>
  <si>
    <t>Outsourced Setup</t>
  </si>
  <si>
    <t>Yes</t>
  </si>
  <si>
    <t>No</t>
  </si>
  <si>
    <t>Test</t>
  </si>
  <si>
    <t>Test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</si>
</sst>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name val="Calibri"/>
      <family val="2"/>
      <scheme val="minor"/>
    </font>
    <font>
      <b/>
      <sz val="12"/>
      <name val="Calibri"/>
      <family val="2"/>
      <scheme val="minor"/>
    </font>
    <font>
      <b/>
      <i/>
      <sz val="12"/>
      <name val="Calibri"/>
      <family val="2"/>
      <scheme val="minor"/>
    </font>
    <font>
      <sz val="12"/>
      <color theme="0"/>
      <name val="Calibri"/>
      <family val="2"/>
      <scheme val="minor"/>
    </font>
    <font>
      <b/>
      <sz val="12"/>
      <color theme="0"/>
      <name val="Calibri"/>
      <family val="2"/>
      <scheme val="minor"/>
    </font>
    <font>
      <b/>
      <sz val="18"/>
      <color theme="0"/>
      <name val="Calibri"/>
      <family val="2"/>
      <scheme val="minor"/>
    </font>
    <font>
      <sz val="10"/>
      <color rgb="FF242729"/>
      <name val="Consolas"/>
      <family val="3"/>
    </font>
    <font>
      <b/>
      <sz val="11"/>
      <color theme="1"/>
      <name val="Calibri"/>
      <family val="2"/>
      <scheme val="minor"/>
    </font>
    <font>
      <b/>
      <sz val="22"/>
      <color theme="1"/>
      <name val="Calibri"/>
      <family val="2"/>
      <scheme val="minor"/>
    </font>
    <font>
      <b/>
      <sz val="20"/>
      <color theme="1"/>
      <name val="Calibri"/>
      <family val="2"/>
      <scheme val="minor"/>
    </font>
    <font>
      <b/>
      <sz val="14"/>
      <color theme="1"/>
      <name val="Calibri"/>
      <family val="2"/>
      <scheme val="minor"/>
    </font>
    <font>
      <b/>
      <sz val="24"/>
      <color theme="0"/>
      <name val="Calibri"/>
      <family val="2"/>
      <scheme val="minor"/>
    </font>
  </fonts>
  <fills count="11">
    <fill>
      <patternFill patternType="none"/>
    </fill>
    <fill>
      <patternFill patternType="gray125"/>
    </fill>
    <fill>
      <patternFill patternType="solid">
        <fgColor rgb="FF000000"/>
        <bgColor indexed="64"/>
      </patternFill>
    </fill>
    <fill>
      <patternFill patternType="solid">
        <fgColor rgb="FFE1E1E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153">
    <xf numFmtId="0" fontId="0" fillId="0" borderId="0" xfId="0"/>
    <xf numFmtId="0" fontId="0" fillId="0" borderId="0" xfId="0"/>
    <xf numFmtId="0" fontId="4" fillId="0" borderId="0" xfId="0" applyFont="1" applyProtection="1"/>
    <xf numFmtId="0" fontId="0" fillId="0" borderId="0" xfId="0" applyProtection="1"/>
    <xf numFmtId="0" fontId="5" fillId="0" borderId="0" xfId="0" applyFont="1" applyAlignment="1" applyProtection="1">
      <alignment horizontal="center"/>
    </xf>
    <xf numFmtId="0" fontId="5" fillId="0" borderId="0" xfId="0" applyFont="1" applyProtection="1"/>
    <xf numFmtId="4" fontId="4" fillId="0" borderId="0" xfId="0" applyNumberFormat="1" applyFont="1" applyProtection="1"/>
    <xf numFmtId="4" fontId="8" fillId="2" borderId="0" xfId="0" applyNumberFormat="1" applyFont="1" applyFill="1" applyProtection="1"/>
    <xf numFmtId="0" fontId="8" fillId="4" borderId="0" xfId="0" applyFont="1" applyFill="1" applyAlignment="1" applyProtection="1">
      <alignment horizontal="center"/>
    </xf>
    <xf numFmtId="4" fontId="8" fillId="4" borderId="0" xfId="0" applyNumberFormat="1" applyFont="1" applyFill="1" applyAlignment="1" applyProtection="1">
      <alignment horizontal="center"/>
    </xf>
    <xf numFmtId="4" fontId="5" fillId="6" borderId="5" xfId="0" applyNumberFormat="1" applyFont="1" applyFill="1" applyBorder="1" applyAlignment="1" applyProtection="1">
      <alignment wrapText="1"/>
    </xf>
    <xf numFmtId="4" fontId="0" fillId="8" borderId="0" xfId="0" applyNumberFormat="1" applyFill="1" applyBorder="1" applyAlignment="1" applyProtection="1">
      <alignment vertical="center"/>
      <protection locked="0"/>
    </xf>
    <xf numFmtId="0" fontId="0" fillId="8" borderId="0" xfId="0" applyFill="1" applyBorder="1" applyAlignment="1" applyProtection="1">
      <alignment vertical="center"/>
      <protection locked="0"/>
    </xf>
    <xf numFmtId="4" fontId="0" fillId="7" borderId="0" xfId="0" applyNumberFormat="1" applyFill="1" applyBorder="1" applyAlignment="1" applyProtection="1">
      <alignment vertical="center"/>
      <protection locked="0"/>
    </xf>
    <xf numFmtId="0" fontId="0" fillId="7" borderId="0" xfId="0" applyFill="1" applyBorder="1" applyAlignment="1" applyProtection="1">
      <alignment vertical="center"/>
      <protection locked="0"/>
    </xf>
    <xf numFmtId="4" fontId="8" fillId="2" borderId="6" xfId="0" applyNumberFormat="1" applyFont="1" applyFill="1" applyBorder="1" applyAlignment="1" applyProtection="1">
      <alignment horizontal="center" vertical="center"/>
    </xf>
    <xf numFmtId="4" fontId="9" fillId="4" borderId="0" xfId="0" applyNumberFormat="1" applyFont="1" applyFill="1" applyProtection="1"/>
    <xf numFmtId="4" fontId="9" fillId="4" borderId="6" xfId="0" applyNumberFormat="1" applyFont="1" applyFill="1" applyBorder="1" applyAlignment="1" applyProtection="1">
      <alignment horizontal="center" vertical="center"/>
    </xf>
    <xf numFmtId="3" fontId="5" fillId="7" borderId="2" xfId="0" applyNumberFormat="1" applyFont="1" applyFill="1" applyBorder="1" applyAlignment="1" applyProtection="1">
      <alignment horizontal="center" vertical="center"/>
      <protection locked="0"/>
    </xf>
    <xf numFmtId="3" fontId="5" fillId="8" borderId="5" xfId="0" applyNumberFormat="1" applyFont="1" applyFill="1" applyBorder="1" applyAlignment="1" applyProtection="1">
      <alignment horizontal="center" vertical="center"/>
      <protection locked="0"/>
    </xf>
    <xf numFmtId="3" fontId="5" fillId="7" borderId="5" xfId="0" applyNumberFormat="1" applyFont="1" applyFill="1" applyBorder="1" applyAlignment="1" applyProtection="1">
      <alignment horizontal="center" vertical="center"/>
      <protection locked="0"/>
    </xf>
    <xf numFmtId="3" fontId="5" fillId="8" borderId="1" xfId="0" applyNumberFormat="1" applyFont="1" applyFill="1" applyBorder="1" applyAlignment="1" applyProtection="1">
      <alignment horizontal="center" vertical="center"/>
      <protection locked="0"/>
    </xf>
    <xf numFmtId="4" fontId="9" fillId="4" borderId="7" xfId="0" applyNumberFormat="1" applyFont="1" applyFill="1" applyBorder="1" applyAlignment="1" applyProtection="1">
      <alignment horizontal="center" vertical="center"/>
    </xf>
    <xf numFmtId="0" fontId="0" fillId="7" borderId="0" xfId="0" applyFill="1" applyBorder="1" applyAlignment="1" applyProtection="1">
      <alignment horizontal="center" vertical="center"/>
      <protection locked="0"/>
    </xf>
    <xf numFmtId="0" fontId="0" fillId="8" borderId="0" xfId="0" applyFill="1" applyBorder="1" applyAlignment="1" applyProtection="1">
      <alignment horizontal="center" vertical="center"/>
      <protection locked="0"/>
    </xf>
    <xf numFmtId="0" fontId="0" fillId="0" borderId="0" xfId="0" applyAlignment="1">
      <alignment horizontal="center"/>
    </xf>
    <xf numFmtId="4" fontId="0" fillId="0" borderId="2" xfId="0" applyNumberFormat="1" applyBorder="1" applyAlignment="1" applyProtection="1">
      <alignment horizontal="center" vertical="center"/>
    </xf>
    <xf numFmtId="4" fontId="8" fillId="4" borderId="6" xfId="0" applyNumberFormat="1" applyFont="1" applyFill="1" applyBorder="1" applyProtection="1"/>
    <xf numFmtId="4" fontId="0" fillId="7" borderId="6" xfId="0" applyNumberFormat="1" applyFill="1" applyBorder="1" applyAlignment="1" applyProtection="1">
      <alignment vertical="center"/>
      <protection locked="0"/>
    </xf>
    <xf numFmtId="4" fontId="0" fillId="8" borderId="6" xfId="0" applyNumberFormat="1" applyFill="1" applyBorder="1" applyAlignment="1" applyProtection="1">
      <alignment vertical="center"/>
      <protection locked="0"/>
    </xf>
    <xf numFmtId="0" fontId="0" fillId="7" borderId="6" xfId="0" applyFill="1" applyBorder="1" applyAlignment="1" applyProtection="1">
      <alignment vertical="center"/>
      <protection locked="0"/>
    </xf>
    <xf numFmtId="0" fontId="0" fillId="8" borderId="6" xfId="0" applyFill="1" applyBorder="1" applyAlignment="1" applyProtection="1">
      <alignment vertical="center"/>
      <protection locked="0"/>
    </xf>
    <xf numFmtId="4" fontId="0" fillId="7" borderId="0" xfId="0" applyNumberFormat="1" applyFill="1" applyBorder="1" applyAlignment="1" applyProtection="1">
      <alignment horizontal="center" vertical="center"/>
      <protection locked="0"/>
    </xf>
    <xf numFmtId="4" fontId="0" fillId="8" borderId="0" xfId="0" applyNumberFormat="1" applyFill="1" applyBorder="1" applyAlignment="1" applyProtection="1">
      <alignment horizontal="center" vertical="center"/>
      <protection locked="0"/>
    </xf>
    <xf numFmtId="0" fontId="2" fillId="0" borderId="0" xfId="1"/>
    <xf numFmtId="0" fontId="1" fillId="5" borderId="11" xfId="1" applyFont="1" applyFill="1" applyBorder="1" applyAlignment="1">
      <alignment horizontal="center" vertical="center"/>
    </xf>
    <xf numFmtId="0" fontId="11" fillId="5" borderId="5" xfId="1" applyFont="1" applyFill="1" applyBorder="1" applyAlignment="1">
      <alignment horizontal="right" vertical="center" indent="4"/>
    </xf>
    <xf numFmtId="0" fontId="11" fillId="6" borderId="5" xfId="1" applyFont="1" applyFill="1" applyBorder="1" applyAlignment="1">
      <alignment horizontal="right" vertical="center" indent="4"/>
    </xf>
    <xf numFmtId="0" fontId="14" fillId="5" borderId="5" xfId="1" applyFont="1" applyFill="1" applyBorder="1" applyAlignment="1">
      <alignment horizontal="right" vertical="center" wrapText="1" indent="4"/>
    </xf>
    <xf numFmtId="0" fontId="2" fillId="6" borderId="5" xfId="1" applyFont="1" applyFill="1" applyBorder="1" applyAlignment="1">
      <alignment horizontal="left" vertical="center" indent="1"/>
    </xf>
    <xf numFmtId="164" fontId="14" fillId="6" borderId="5" xfId="1" applyNumberFormat="1" applyFont="1" applyFill="1" applyBorder="1" applyAlignment="1">
      <alignment horizontal="left" vertical="center" indent="1"/>
    </xf>
    <xf numFmtId="0" fontId="1" fillId="5" borderId="5" xfId="0" applyFont="1" applyFill="1" applyBorder="1" applyAlignment="1">
      <alignment horizontal="left" vertical="center" indent="1"/>
    </xf>
    <xf numFmtId="164" fontId="2" fillId="5" borderId="5" xfId="1" applyNumberFormat="1" applyFill="1" applyBorder="1" applyAlignment="1">
      <alignment horizontal="left" vertical="center" indent="1"/>
    </xf>
    <xf numFmtId="0" fontId="14" fillId="5" borderId="5" xfId="1" applyFont="1" applyFill="1" applyBorder="1" applyAlignment="1">
      <alignment horizontal="left" vertical="center" indent="1"/>
    </xf>
    <xf numFmtId="0" fontId="11" fillId="5" borderId="5" xfId="1" applyFont="1" applyFill="1" applyBorder="1" applyAlignment="1">
      <alignment horizontal="right" vertical="center" wrapText="1" indent="3"/>
    </xf>
    <xf numFmtId="0" fontId="14" fillId="6" borderId="5" xfId="1" applyFont="1" applyFill="1" applyBorder="1" applyAlignment="1">
      <alignment horizontal="right" vertical="center" wrapText="1" indent="3"/>
    </xf>
    <xf numFmtId="164" fontId="11" fillId="6" borderId="12" xfId="0" applyNumberFormat="1" applyFont="1" applyFill="1" applyBorder="1" applyAlignment="1">
      <alignment horizontal="center" vertical="center"/>
    </xf>
    <xf numFmtId="0" fontId="0" fillId="0" borderId="3" xfId="0" applyBorder="1" applyProtection="1"/>
    <xf numFmtId="0" fontId="4" fillId="0" borderId="3" xfId="0" applyFont="1" applyBorder="1" applyAlignment="1" applyProtection="1">
      <alignment horizontal="center"/>
    </xf>
    <xf numFmtId="0" fontId="6" fillId="0" borderId="3" xfId="0" applyFont="1" applyBorder="1" applyAlignment="1" applyProtection="1">
      <alignment horizontal="center"/>
    </xf>
    <xf numFmtId="0" fontId="6" fillId="6" borderId="29" xfId="0" applyFont="1" applyFill="1" applyBorder="1" applyAlignment="1" applyProtection="1">
      <alignment horizontal="center"/>
    </xf>
    <xf numFmtId="0" fontId="6" fillId="6" borderId="20" xfId="0" applyFont="1" applyFill="1" applyBorder="1" applyAlignment="1" applyProtection="1">
      <alignment horizontal="center"/>
    </xf>
    <xf numFmtId="0" fontId="5" fillId="5" borderId="25" xfId="0" applyFont="1" applyFill="1" applyBorder="1" applyAlignment="1" applyProtection="1">
      <alignment horizontal="center"/>
    </xf>
    <xf numFmtId="0" fontId="3" fillId="5" borderId="26" xfId="0" applyFont="1" applyFill="1" applyBorder="1" applyAlignment="1" applyProtection="1">
      <alignment horizontal="center"/>
    </xf>
    <xf numFmtId="0" fontId="4" fillId="0" borderId="32" xfId="0" applyFont="1" applyBorder="1" applyProtection="1"/>
    <xf numFmtId="0" fontId="6" fillId="0" borderId="33" xfId="0" applyFont="1" applyBorder="1" applyAlignment="1" applyProtection="1">
      <alignment horizontal="center"/>
    </xf>
    <xf numFmtId="0" fontId="4" fillId="0" borderId="0" xfId="0" applyFont="1" applyProtection="1"/>
    <xf numFmtId="0" fontId="5" fillId="5" borderId="26" xfId="0" applyFont="1" applyFill="1" applyBorder="1" applyAlignment="1" applyProtection="1">
      <alignment horizontal="center"/>
    </xf>
    <xf numFmtId="0" fontId="15" fillId="4" borderId="0" xfId="1" applyFont="1" applyFill="1" applyAlignment="1">
      <alignment horizontal="center"/>
    </xf>
    <xf numFmtId="0" fontId="2" fillId="0" borderId="14" xfId="1" applyBorder="1" applyAlignment="1">
      <alignment horizontal="center"/>
    </xf>
    <xf numFmtId="0" fontId="2" fillId="0" borderId="0" xfId="1" applyAlignment="1">
      <alignment horizontal="center"/>
    </xf>
    <xf numFmtId="0" fontId="12" fillId="5" borderId="8" xfId="1" applyFont="1" applyFill="1" applyBorder="1" applyAlignment="1">
      <alignment horizontal="center"/>
    </xf>
    <xf numFmtId="0" fontId="12" fillId="5" borderId="9" xfId="1" applyFont="1" applyFill="1" applyBorder="1" applyAlignment="1">
      <alignment horizontal="center"/>
    </xf>
    <xf numFmtId="0" fontId="12" fillId="5" borderId="10" xfId="1" applyFont="1" applyFill="1" applyBorder="1" applyAlignment="1">
      <alignment horizontal="center"/>
    </xf>
    <xf numFmtId="164" fontId="13" fillId="8" borderId="13" xfId="0" applyNumberFormat="1" applyFont="1" applyFill="1" applyBorder="1" applyAlignment="1" applyProtection="1">
      <alignment horizontal="center" vertical="center"/>
      <protection locked="0"/>
    </xf>
    <xf numFmtId="164" fontId="13" fillId="8" borderId="14" xfId="0" applyNumberFormat="1" applyFont="1" applyFill="1" applyBorder="1" applyAlignment="1" applyProtection="1">
      <alignment horizontal="center" vertical="center"/>
      <protection locked="0"/>
    </xf>
    <xf numFmtId="164" fontId="13" fillId="8" borderId="15" xfId="0" applyNumberFormat="1" applyFont="1" applyFill="1" applyBorder="1" applyAlignment="1" applyProtection="1">
      <alignment horizontal="center" vertical="center"/>
      <protection locked="0"/>
    </xf>
    <xf numFmtId="164" fontId="14" fillId="5" borderId="19" xfId="1" applyNumberFormat="1" applyFont="1" applyFill="1" applyBorder="1" applyAlignment="1">
      <alignment horizontal="left" vertical="center" indent="2"/>
    </xf>
    <xf numFmtId="164" fontId="14" fillId="5" borderId="9" xfId="1" applyNumberFormat="1" applyFont="1" applyFill="1" applyBorder="1" applyAlignment="1">
      <alignment horizontal="left" vertical="center" indent="2"/>
    </xf>
    <xf numFmtId="164" fontId="14" fillId="5" borderId="10" xfId="1" applyNumberFormat="1" applyFont="1" applyFill="1" applyBorder="1" applyAlignment="1">
      <alignment horizontal="left" vertical="center" indent="2"/>
    </xf>
    <xf numFmtId="0" fontId="14" fillId="6" borderId="21" xfId="1" applyFont="1" applyFill="1" applyBorder="1" applyAlignment="1">
      <alignment horizontal="left" vertical="center" indent="2"/>
    </xf>
    <xf numFmtId="0" fontId="14" fillId="6" borderId="22" xfId="1" applyFont="1" applyFill="1" applyBorder="1" applyAlignment="1">
      <alignment horizontal="left" vertical="center" indent="2"/>
    </xf>
    <xf numFmtId="0" fontId="14" fillId="6" borderId="23" xfId="1" applyFont="1" applyFill="1" applyBorder="1" applyAlignment="1">
      <alignment horizontal="left" vertical="center" indent="2"/>
    </xf>
    <xf numFmtId="0" fontId="2" fillId="0" borderId="9" xfId="1" applyBorder="1" applyAlignment="1">
      <alignment horizontal="center"/>
    </xf>
    <xf numFmtId="0" fontId="14" fillId="5" borderId="16" xfId="1" applyFont="1" applyFill="1" applyBorder="1" applyAlignment="1">
      <alignment horizontal="right" vertical="center" indent="3"/>
    </xf>
    <xf numFmtId="0" fontId="14" fillId="5" borderId="17" xfId="1" applyFont="1" applyFill="1" applyBorder="1" applyAlignment="1">
      <alignment horizontal="right" vertical="center" indent="3"/>
    </xf>
    <xf numFmtId="0" fontId="14" fillId="6" borderId="13" xfId="1" applyFont="1" applyFill="1" applyBorder="1" applyAlignment="1">
      <alignment horizontal="right" vertical="center" indent="3"/>
    </xf>
    <xf numFmtId="0" fontId="14" fillId="6" borderId="18" xfId="1" applyFont="1" applyFill="1" applyBorder="1" applyAlignment="1">
      <alignment horizontal="right" vertical="center" indent="3"/>
    </xf>
    <xf numFmtId="0" fontId="0" fillId="0" borderId="6" xfId="0" applyBorder="1" applyAlignment="1">
      <alignment horizontal="center" vertical="center"/>
    </xf>
    <xf numFmtId="4" fontId="9" fillId="4" borderId="0" xfId="0" applyNumberFormat="1" applyFont="1" applyFill="1" applyBorder="1" applyAlignment="1" applyProtection="1">
      <alignment horizontal="center"/>
    </xf>
    <xf numFmtId="4" fontId="9" fillId="4" borderId="0" xfId="0" applyNumberFormat="1" applyFont="1" applyFill="1" applyAlignment="1" applyProtection="1">
      <alignment horizontal="center"/>
    </xf>
    <xf numFmtId="0" fontId="5" fillId="0" borderId="0" xfId="0" applyFont="1" applyAlignment="1" applyProtection="1">
      <alignment horizontal="center"/>
    </xf>
    <xf numFmtId="0" fontId="4" fillId="0" borderId="0" xfId="0" applyFont="1" applyProtection="1"/>
    <xf numFmtId="0" fontId="5" fillId="5" borderId="26" xfId="0" applyFont="1" applyFill="1" applyBorder="1" applyAlignment="1" applyProtection="1">
      <alignment horizontal="center"/>
    </xf>
    <xf numFmtId="0" fontId="4" fillId="5" borderId="26" xfId="0" applyFont="1" applyFill="1" applyBorder="1" applyAlignment="1" applyProtection="1">
      <alignment horizontal="center"/>
    </xf>
    <xf numFmtId="0" fontId="4" fillId="5" borderId="27" xfId="0" applyFont="1" applyFill="1" applyBorder="1" applyAlignment="1" applyProtection="1">
      <alignment horizontal="center"/>
    </xf>
    <xf numFmtId="0" fontId="4" fillId="6" borderId="30" xfId="0" applyFont="1" applyFill="1" applyBorder="1" applyAlignment="1" applyProtection="1">
      <alignment horizontal="center"/>
    </xf>
    <xf numFmtId="0" fontId="4" fillId="6" borderId="22" xfId="0" applyFont="1" applyFill="1" applyBorder="1" applyAlignment="1" applyProtection="1">
      <alignment horizontal="center"/>
    </xf>
    <xf numFmtId="0" fontId="4" fillId="6" borderId="31" xfId="0" applyFont="1" applyFill="1" applyBorder="1" applyAlignment="1" applyProtection="1">
      <alignment horizontal="center"/>
    </xf>
    <xf numFmtId="0" fontId="2" fillId="9" borderId="0" xfId="1" applyFill="1" applyBorder="1" applyAlignment="1">
      <alignment vertical="center"/>
    </xf>
    <xf numFmtId="0" fontId="0" fillId="9" borderId="0" xfId="0" applyFill="1" applyBorder="1" applyAlignment="1">
      <alignment horizontal="center" vertical="center"/>
    </xf>
    <xf numFmtId="0" fontId="2" fillId="9" borderId="0" xfId="1" applyFill="1" applyBorder="1"/>
    <xf numFmtId="0" fontId="0" fillId="9" borderId="0" xfId="0" applyFill="1" applyAlignment="1">
      <alignment horizontal="center" vertical="center"/>
    </xf>
    <xf numFmtId="0" fontId="2" fillId="9" borderId="4" xfId="1" applyFill="1" applyBorder="1" applyAlignment="1">
      <alignment horizontal="center" vertical="center"/>
    </xf>
    <xf numFmtId="0" fontId="2" fillId="9" borderId="0" xfId="1" applyFill="1" applyAlignment="1">
      <alignment horizontal="center" vertical="center"/>
    </xf>
    <xf numFmtId="0" fontId="2" fillId="9" borderId="0" xfId="1" applyFill="1" applyAlignment="1">
      <alignment horizontal="center"/>
    </xf>
    <xf numFmtId="0" fontId="2" fillId="9" borderId="24" xfId="1" applyFill="1" applyBorder="1" applyAlignment="1">
      <alignment horizontal="center"/>
    </xf>
    <xf numFmtId="0" fontId="2" fillId="9" borderId="0" xfId="1" applyFill="1"/>
    <xf numFmtId="0" fontId="11" fillId="6" borderId="5" xfId="1" applyFont="1" applyFill="1" applyBorder="1" applyAlignment="1">
      <alignment horizontal="right" vertical="center" wrapText="1" indent="3"/>
    </xf>
    <xf numFmtId="0" fontId="0" fillId="9" borderId="0" xfId="0" applyFill="1"/>
    <xf numFmtId="0" fontId="0" fillId="9" borderId="0" xfId="0" applyFill="1" applyAlignment="1">
      <alignment horizontal="center"/>
    </xf>
    <xf numFmtId="4" fontId="8" fillId="9" borderId="0" xfId="0" applyNumberFormat="1" applyFont="1" applyFill="1" applyProtection="1"/>
    <xf numFmtId="4" fontId="8" fillId="9" borderId="4" xfId="0" applyNumberFormat="1" applyFont="1" applyFill="1" applyBorder="1" applyProtection="1"/>
    <xf numFmtId="4" fontId="8" fillId="9" borderId="0" xfId="0" applyNumberFormat="1" applyFont="1" applyFill="1" applyBorder="1" applyProtection="1"/>
    <xf numFmtId="0" fontId="0" fillId="9" borderId="0" xfId="0" applyFill="1" applyProtection="1"/>
    <xf numFmtId="0" fontId="7" fillId="9" borderId="0" xfId="0" applyFont="1" applyFill="1" applyAlignment="1" applyProtection="1"/>
    <xf numFmtId="4" fontId="3" fillId="9" borderId="0" xfId="0" applyNumberFormat="1" applyFont="1" applyFill="1" applyProtection="1"/>
    <xf numFmtId="0" fontId="0" fillId="9" borderId="0" xfId="0" applyFill="1" applyAlignment="1" applyProtection="1">
      <alignment horizontal="center"/>
    </xf>
    <xf numFmtId="0" fontId="10" fillId="9" borderId="0" xfId="0" applyFont="1" applyFill="1" applyAlignment="1">
      <alignment horizontal="left" vertical="center"/>
    </xf>
    <xf numFmtId="0" fontId="0" fillId="9" borderId="0" xfId="0" applyFill="1" applyBorder="1" applyAlignment="1" applyProtection="1">
      <alignment vertical="center"/>
    </xf>
    <xf numFmtId="4" fontId="0" fillId="9" borderId="0" xfId="0" applyNumberFormat="1" applyFill="1" applyBorder="1" applyAlignment="1" applyProtection="1">
      <alignment vertical="center" wrapText="1"/>
    </xf>
    <xf numFmtId="0" fontId="0" fillId="9" borderId="0" xfId="0" applyFill="1" applyBorder="1" applyAlignment="1" applyProtection="1">
      <alignment horizontal="center" vertical="center"/>
    </xf>
    <xf numFmtId="4" fontId="0" fillId="9" borderId="0" xfId="0" applyNumberFormat="1" applyFill="1" applyAlignment="1" applyProtection="1">
      <alignment horizontal="center" vertical="center"/>
    </xf>
    <xf numFmtId="0" fontId="0" fillId="9" borderId="0" xfId="0" applyFill="1" applyBorder="1" applyProtection="1"/>
    <xf numFmtId="4" fontId="0" fillId="9" borderId="0" xfId="0" applyNumberFormat="1" applyFill="1" applyBorder="1" applyProtection="1"/>
    <xf numFmtId="0" fontId="0" fillId="9" borderId="0" xfId="0" applyFill="1" applyBorder="1" applyAlignment="1" applyProtection="1">
      <alignment horizontal="center"/>
    </xf>
    <xf numFmtId="4" fontId="0" fillId="9" borderId="0" xfId="0" applyNumberFormat="1" applyFill="1" applyAlignment="1" applyProtection="1">
      <alignment horizontal="center"/>
    </xf>
    <xf numFmtId="0" fontId="3" fillId="0" borderId="5" xfId="0" applyFont="1" applyBorder="1" applyAlignment="1" applyProtection="1">
      <alignment horizontal="center"/>
    </xf>
    <xf numFmtId="0" fontId="10" fillId="0" borderId="5" xfId="0" applyFont="1" applyBorder="1" applyAlignment="1">
      <alignment horizontal="center" vertical="center"/>
    </xf>
    <xf numFmtId="0" fontId="0" fillId="0" borderId="5" xfId="0" applyBorder="1" applyAlignment="1" applyProtection="1">
      <alignment horizontal="center"/>
    </xf>
    <xf numFmtId="0" fontId="0" fillId="0" borderId="5" xfId="0" applyBorder="1"/>
    <xf numFmtId="0" fontId="0" fillId="0" borderId="5" xfId="0" applyBorder="1" applyAlignment="1">
      <alignment horizontal="center"/>
    </xf>
    <xf numFmtId="0" fontId="0" fillId="5" borderId="0" xfId="0" applyFill="1" applyBorder="1" applyAlignment="1" applyProtection="1">
      <alignment horizontal="center"/>
    </xf>
    <xf numFmtId="0" fontId="0" fillId="5" borderId="42" xfId="0" applyFill="1" applyBorder="1" applyAlignment="1" applyProtection="1">
      <alignment horizontal="center"/>
    </xf>
    <xf numFmtId="0" fontId="0" fillId="5" borderId="6" xfId="0" applyFill="1" applyBorder="1" applyAlignment="1" applyProtection="1">
      <alignment horizontal="center"/>
    </xf>
    <xf numFmtId="0" fontId="0" fillId="5" borderId="43" xfId="0" applyFill="1" applyBorder="1" applyAlignment="1" applyProtection="1">
      <alignment horizontal="center"/>
    </xf>
    <xf numFmtId="0" fontId="0" fillId="5" borderId="39" xfId="0" applyFill="1" applyBorder="1" applyAlignment="1" applyProtection="1">
      <alignment horizontal="center"/>
    </xf>
    <xf numFmtId="0" fontId="0" fillId="5" borderId="38" xfId="0" applyFill="1" applyBorder="1" applyAlignment="1" applyProtection="1">
      <alignment horizontal="center"/>
    </xf>
    <xf numFmtId="4" fontId="3" fillId="3" borderId="42" xfId="0" applyNumberFormat="1" applyFont="1" applyFill="1" applyBorder="1" applyAlignment="1" applyProtection="1">
      <alignment horizontal="center" vertical="center" wrapText="1"/>
    </xf>
    <xf numFmtId="4" fontId="3" fillId="3" borderId="41" xfId="0" applyNumberFormat="1" applyFont="1" applyFill="1" applyBorder="1" applyAlignment="1" applyProtection="1">
      <alignment horizontal="center" vertical="center" wrapText="1"/>
    </xf>
    <xf numFmtId="4" fontId="3" fillId="3" borderId="40" xfId="0" applyNumberFormat="1" applyFont="1" applyFill="1" applyBorder="1" applyAlignment="1" applyProtection="1">
      <alignment horizontal="center" vertical="center" wrapText="1"/>
    </xf>
    <xf numFmtId="4" fontId="3" fillId="3" borderId="6" xfId="0" applyNumberFormat="1" applyFont="1" applyFill="1" applyBorder="1" applyAlignment="1" applyProtection="1">
      <alignment horizontal="center" vertical="center" wrapText="1"/>
    </xf>
    <xf numFmtId="4" fontId="3" fillId="3" borderId="39" xfId="0" applyNumberFormat="1" applyFont="1" applyFill="1" applyBorder="1" applyAlignment="1" applyProtection="1">
      <alignment horizontal="center" vertical="center" wrapText="1"/>
    </xf>
    <xf numFmtId="4" fontId="3" fillId="3" borderId="38" xfId="0" applyNumberFormat="1" applyFont="1" applyFill="1" applyBorder="1" applyAlignment="1" applyProtection="1">
      <alignment horizontal="center" vertical="center" wrapText="1"/>
    </xf>
    <xf numFmtId="0" fontId="3" fillId="5" borderId="37" xfId="0" applyFont="1" applyFill="1" applyBorder="1" applyAlignment="1" applyProtection="1">
      <alignment horizontal="center"/>
    </xf>
    <xf numFmtId="0" fontId="3" fillId="5" borderId="44" xfId="0" applyFont="1" applyFill="1" applyBorder="1" applyAlignment="1" applyProtection="1">
      <alignment horizontal="center"/>
    </xf>
    <xf numFmtId="0" fontId="3" fillId="5" borderId="36" xfId="0" applyFont="1" applyFill="1" applyBorder="1" applyAlignment="1" applyProtection="1">
      <alignment horizontal="center"/>
    </xf>
    <xf numFmtId="0" fontId="5" fillId="10" borderId="34" xfId="0" applyFont="1" applyFill="1" applyBorder="1" applyProtection="1"/>
    <xf numFmtId="0" fontId="0" fillId="10" borderId="5" xfId="0" applyFill="1" applyBorder="1" applyProtection="1"/>
    <xf numFmtId="0" fontId="4" fillId="10" borderId="5" xfId="0" applyFont="1" applyFill="1" applyBorder="1" applyAlignment="1" applyProtection="1">
      <alignment horizontal="left" wrapText="1" indent="1"/>
    </xf>
    <xf numFmtId="0" fontId="4" fillId="10" borderId="5" xfId="0" applyFont="1" applyFill="1" applyBorder="1" applyAlignment="1" applyProtection="1">
      <alignment horizontal="center"/>
    </xf>
    <xf numFmtId="0" fontId="4" fillId="10" borderId="35" xfId="0" applyFont="1" applyFill="1" applyBorder="1" applyAlignment="1" applyProtection="1">
      <alignment horizontal="center"/>
    </xf>
    <xf numFmtId="0" fontId="4" fillId="10" borderId="5" xfId="0" applyFont="1" applyFill="1" applyBorder="1" applyAlignment="1" applyProtection="1">
      <alignment horizontal="center" wrapText="1"/>
    </xf>
    <xf numFmtId="0" fontId="5" fillId="10" borderId="28" xfId="0" applyFont="1" applyFill="1" applyBorder="1" applyProtection="1"/>
    <xf numFmtId="0" fontId="0" fillId="10" borderId="29" xfId="0" applyFill="1" applyBorder="1" applyProtection="1"/>
    <xf numFmtId="0" fontId="4" fillId="10" borderId="29" xfId="0" applyFont="1" applyFill="1" applyBorder="1" applyAlignment="1" applyProtection="1">
      <alignment horizontal="left" wrapText="1" indent="1"/>
    </xf>
    <xf numFmtId="0" fontId="4" fillId="10" borderId="29" xfId="0" applyFont="1" applyFill="1" applyBorder="1" applyAlignment="1" applyProtection="1">
      <alignment horizontal="center" wrapText="1"/>
    </xf>
    <xf numFmtId="0" fontId="4" fillId="10" borderId="20" xfId="0" applyFont="1" applyFill="1" applyBorder="1" applyAlignment="1" applyProtection="1">
      <alignment horizontal="center"/>
    </xf>
    <xf numFmtId="0" fontId="5" fillId="5" borderId="34" xfId="0" applyFont="1" applyFill="1" applyBorder="1" applyProtection="1"/>
    <xf numFmtId="0" fontId="0" fillId="5" borderId="5" xfId="0" applyFill="1" applyBorder="1" applyProtection="1"/>
    <xf numFmtId="0" fontId="4" fillId="5" borderId="5" xfId="0" applyFont="1" applyFill="1" applyBorder="1" applyAlignment="1" applyProtection="1">
      <alignment horizontal="left" wrapText="1" indent="1"/>
    </xf>
    <xf numFmtId="0" fontId="4" fillId="5" borderId="5" xfId="0" applyFont="1" applyFill="1" applyBorder="1" applyAlignment="1" applyProtection="1">
      <alignment horizontal="center" wrapText="1"/>
    </xf>
    <xf numFmtId="0" fontId="4" fillId="5" borderId="35" xfId="0" applyFont="1" applyFill="1" applyBorder="1" applyAlignment="1" applyProtection="1">
      <alignment horizontal="center" wrapText="1"/>
    </xf>
  </cellXfs>
  <cellStyles count="2">
    <cellStyle name="Normal" xfId="0" builtinId="0"/>
    <cellStyle name="Normal 2" xfId="1" xr:uid="{00000000-0005-0000-0000-000001000000}"/>
  </cellStyles>
  <dxfs count="6">
    <dxf>
      <numFmt numFmtId="4" formatCode="#,##0.00"/>
      <alignment horizontal="center" vertical="center" textRotation="0" wrapText="0" indent="0" justifyLastLine="0" shrinkToFit="0" readingOrder="0"/>
      <border diagonalUp="0" diagonalDown="0">
        <left style="thin">
          <color indexed="64"/>
        </left>
        <right/>
        <top/>
        <bottom/>
      </border>
      <protection locked="1" hidden="0"/>
    </dxf>
    <dxf>
      <fill>
        <patternFill patternType="solid">
          <fgColor indexed="64"/>
          <bgColor theme="8" tint="0.79998168889431442"/>
        </patternFill>
      </fill>
      <alignment horizontal="center" vertical="center" textRotation="0" wrapText="0" indent="0" justifyLastLine="0" shrinkToFit="0" readingOrder="0"/>
      <protection locked="0" hidden="0"/>
    </dxf>
    <dxf>
      <fill>
        <patternFill patternType="solid">
          <fgColor indexed="64"/>
          <bgColor theme="8" tint="0.79998168889431442"/>
        </patternFill>
      </fill>
      <alignment horizontal="general" vertical="center" textRotation="0" wrapText="0" indent="0" justifyLastLine="0" shrinkToFit="0" readingOrder="0"/>
      <protection locked="0" hidden="0"/>
    </dxf>
    <dxf>
      <numFmt numFmtId="4" formatCode="#,##0.00"/>
      <fill>
        <patternFill patternType="solid">
          <fgColor indexed="64"/>
          <bgColor theme="8" tint="0.79998168889431442"/>
        </patternFill>
      </fill>
      <alignment horizontal="general" vertical="center" textRotation="0" wrapText="0" indent="0" justifyLastLine="0" shrinkToFit="0" readingOrder="0"/>
      <border diagonalUp="0" diagonalDown="0">
        <left/>
        <right style="thin">
          <color indexed="64"/>
        </right>
        <top/>
        <bottom/>
        <vertical/>
        <horizontal/>
      </border>
      <protection locked="0" hidden="0"/>
    </dxf>
    <dxf>
      <alignment vertical="center" textRotation="0" indent="0" justifyLastLine="0" shrinkToFit="0" readingOrder="0"/>
      <border diagonalUp="0" diagonalDown="0">
        <left/>
        <right style="thin">
          <color indexed="64"/>
        </right>
        <top/>
        <bottom/>
        <vertical/>
        <horizontal/>
      </border>
      <protection locked="0" hidden="0"/>
    </dxf>
    <dxf>
      <alignment vertical="center" textRotation="0"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B15:F133" totalsRowShown="0" dataDxfId="5">
  <tableColumns count="5">
    <tableColumn id="1" xr3:uid="{00000000-0010-0000-0000-000001000000}" name="Task Description" dataDxfId="4"/>
    <tableColumn id="2" xr3:uid="{00000000-0010-0000-0000-000002000000}" name="Change Type" dataDxfId="3"/>
    <tableColumn id="3" xr3:uid="{00000000-0010-0000-0000-000003000000}" name="Complexity" dataDxfId="2"/>
    <tableColumn id="4" xr3:uid="{00000000-0010-0000-0000-000004000000}" name="Time Estimate (hrs.)" dataDxfId="0">
      <calculatedColumnFormula>IFERROR((INDIRECT("'Hour Explanation'!"&amp;I16&amp;J16))*(VLOOKUP('ID Effort Calculations'!C16, 'Hour Explanation'!$A$6:$G$43, 7, FALSE)),"")</calculatedColumnFormula>
    </tableColumn>
    <tableColumn id="5" xr3:uid="{00000000-0010-0000-0000-000005000000}" name="Outsourced" dataDxfId="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W271"/>
  <sheetViews>
    <sheetView workbookViewId="0">
      <selection activeCell="B5" sqref="B5:F5"/>
    </sheetView>
  </sheetViews>
  <sheetFormatPr defaultRowHeight="15" x14ac:dyDescent="0.25"/>
  <cols>
    <col min="1" max="1" width="1.25" style="34" customWidth="1"/>
    <col min="2" max="2" width="49.125" style="34" customWidth="1"/>
    <col min="3" max="3" width="40.5" style="34" customWidth="1"/>
    <col min="4" max="4" width="2" style="34" customWidth="1"/>
    <col min="5" max="5" width="59.375" style="34" customWidth="1"/>
    <col min="6" max="6" width="39.25" style="34" customWidth="1"/>
    <col min="7" max="7" width="6.5" style="34" customWidth="1"/>
    <col min="8" max="8" width="11.25" style="34" customWidth="1"/>
    <col min="9" max="12" width="9" style="34"/>
    <col min="13" max="13" width="9" style="34" customWidth="1"/>
    <col min="14" max="16384" width="9" style="34"/>
  </cols>
  <sheetData>
    <row r="1" spans="2:49" ht="3.75" customHeight="1" x14ac:dyDescent="0.25">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row>
    <row r="2" spans="2:49" ht="31.5" x14ac:dyDescent="0.5">
      <c r="B2" s="58" t="s">
        <v>60</v>
      </c>
      <c r="C2" s="58"/>
      <c r="D2" s="58"/>
      <c r="E2" s="58"/>
      <c r="F2" s="58"/>
      <c r="G2" s="95"/>
      <c r="H2" s="95"/>
      <c r="I2" s="95"/>
      <c r="J2" s="95"/>
      <c r="K2" s="95"/>
      <c r="L2" s="95"/>
      <c r="M2" s="95"/>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row>
    <row r="3" spans="2:49" ht="24.75" customHeight="1" thickBot="1" x14ac:dyDescent="0.3">
      <c r="B3" s="59"/>
      <c r="C3" s="59"/>
      <c r="D3" s="59"/>
      <c r="E3" s="59"/>
      <c r="F3" s="59"/>
      <c r="G3" s="95"/>
      <c r="H3" s="95"/>
      <c r="I3" s="95"/>
      <c r="J3" s="95"/>
      <c r="K3" s="95"/>
      <c r="L3" s="95"/>
      <c r="M3" s="95"/>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row>
    <row r="4" spans="2:49" ht="28.5" x14ac:dyDescent="0.45">
      <c r="B4" s="61" t="s">
        <v>61</v>
      </c>
      <c r="C4" s="62"/>
      <c r="D4" s="62"/>
      <c r="E4" s="62"/>
      <c r="F4" s="63"/>
      <c r="G4" s="96"/>
      <c r="H4" s="35" t="s">
        <v>68</v>
      </c>
      <c r="I4" s="95"/>
      <c r="J4" s="95"/>
      <c r="K4" s="95"/>
      <c r="L4" s="95"/>
      <c r="M4" s="95"/>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row>
    <row r="5" spans="2:49" ht="27" thickBot="1" x14ac:dyDescent="0.3">
      <c r="B5" s="64">
        <v>44926</v>
      </c>
      <c r="C5" s="65"/>
      <c r="D5" s="65"/>
      <c r="E5" s="65"/>
      <c r="F5" s="66"/>
      <c r="G5" s="96"/>
      <c r="H5" s="46">
        <f ca="1">TODAY()</f>
        <v>44601</v>
      </c>
      <c r="I5" s="95"/>
      <c r="J5" s="95"/>
      <c r="K5" s="95"/>
      <c r="L5" s="95"/>
      <c r="M5" s="95"/>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row>
    <row r="6" spans="2:49" ht="6" customHeight="1" x14ac:dyDescent="0.25">
      <c r="B6" s="73"/>
      <c r="C6" s="73"/>
      <c r="D6" s="73"/>
      <c r="E6" s="73"/>
      <c r="F6" s="73"/>
      <c r="G6" s="60"/>
      <c r="H6" s="60"/>
      <c r="I6" s="60"/>
      <c r="J6" s="60"/>
      <c r="K6" s="60"/>
      <c r="L6" s="60"/>
      <c r="M6" s="60"/>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row>
    <row r="7" spans="2:49" ht="6" customHeight="1" thickBot="1" x14ac:dyDescent="0.3">
      <c r="B7" s="59"/>
      <c r="C7" s="59"/>
      <c r="D7" s="59"/>
      <c r="E7" s="59"/>
      <c r="F7" s="59"/>
      <c r="G7" s="60"/>
      <c r="H7" s="60"/>
      <c r="I7" s="60"/>
      <c r="J7" s="60"/>
      <c r="K7" s="60"/>
      <c r="L7" s="60"/>
      <c r="M7" s="60"/>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row>
    <row r="8" spans="2:49" ht="39.75" customHeight="1" x14ac:dyDescent="0.25">
      <c r="B8" s="74" t="s">
        <v>76</v>
      </c>
      <c r="C8" s="75"/>
      <c r="D8" s="67" t="str">
        <f>TEXT((B5-14),"DD-MMMM-YYYY")&amp;" to "&amp;(TEXT(B5,"DD-MMMM-YYYY"))</f>
        <v>17-December-2022 to 31-December-2022</v>
      </c>
      <c r="E8" s="68"/>
      <c r="F8" s="69"/>
      <c r="G8" s="60"/>
      <c r="H8" s="60"/>
      <c r="I8" s="60"/>
      <c r="J8" s="60"/>
      <c r="K8" s="60"/>
      <c r="L8" s="60"/>
      <c r="M8" s="60"/>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row>
    <row r="9" spans="2:49" ht="39.75" customHeight="1" thickBot="1" x14ac:dyDescent="0.3">
      <c r="B9" s="76" t="s">
        <v>77</v>
      </c>
      <c r="C9" s="77"/>
      <c r="D9" s="70" t="str">
        <f>TEXT(B5-14,"DD-MMMM-YYYY")</f>
        <v>17-December-2022</v>
      </c>
      <c r="E9" s="71"/>
      <c r="F9" s="72"/>
      <c r="G9" s="60"/>
      <c r="H9" s="60"/>
      <c r="I9" s="60"/>
      <c r="J9" s="60"/>
      <c r="K9" s="60"/>
      <c r="L9" s="60"/>
      <c r="M9" s="60"/>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row>
    <row r="10" spans="2:49" ht="13.5" customHeight="1" x14ac:dyDescent="0.25">
      <c r="B10" s="73"/>
      <c r="C10" s="73"/>
      <c r="D10" s="73"/>
      <c r="E10" s="73"/>
      <c r="F10" s="73"/>
      <c r="G10" s="60"/>
      <c r="H10" s="60"/>
      <c r="I10" s="60"/>
      <c r="J10" s="60"/>
      <c r="K10" s="60"/>
      <c r="L10" s="60"/>
      <c r="M10" s="60"/>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row>
    <row r="11" spans="2:49" ht="39.75" customHeight="1" x14ac:dyDescent="0.25">
      <c r="B11" s="44" t="s">
        <v>78</v>
      </c>
      <c r="C11" s="41" t="str">
        <f>TEXT(EOMONTH(D9,-2)+INT(DAY(EOMONTH(D9,0))/2),"DD-MMMM-YYYY")</f>
        <v>15-November-2022</v>
      </c>
      <c r="D11" s="78"/>
      <c r="E11" s="36" t="s">
        <v>62</v>
      </c>
      <c r="F11" s="41" t="str">
        <f>TEXT(D9-1,"DD-MMMM-YYYY")</f>
        <v>16-December-2022</v>
      </c>
      <c r="G11" s="60"/>
      <c r="H11" s="60"/>
      <c r="I11" s="60"/>
      <c r="J11" s="60"/>
      <c r="K11" s="60"/>
      <c r="L11" s="60"/>
      <c r="M11" s="60"/>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row>
    <row r="12" spans="2:49" ht="39.75" customHeight="1" x14ac:dyDescent="0.25">
      <c r="B12" s="98" t="s">
        <v>79</v>
      </c>
      <c r="C12" s="39" t="str">
        <f>TEXT(C11-7,"DD-MMMM-YYYY")</f>
        <v>08-November-2022</v>
      </c>
      <c r="D12" s="78"/>
      <c r="E12" s="37" t="s">
        <v>63</v>
      </c>
      <c r="F12" s="39" t="str">
        <f>TEXT((F11-3),"DD-MMMM-YYYY")&amp;" to "&amp;(TEXT(F11-1,"DD-MMMM-YYYY"))</f>
        <v>13-December-2022 to 15-December-2022</v>
      </c>
      <c r="G12" s="60"/>
      <c r="H12" s="60"/>
      <c r="I12" s="60"/>
      <c r="J12" s="60"/>
      <c r="K12" s="60"/>
      <c r="L12" s="60"/>
      <c r="M12" s="60"/>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row>
    <row r="13" spans="2:49" ht="39.75" customHeight="1" x14ac:dyDescent="0.25">
      <c r="B13" s="44" t="s">
        <v>69</v>
      </c>
      <c r="C13" s="42" t="str">
        <f>TEXT((C12-23),"DD-MMMM-YYYY")&amp;" to "&amp;(TEXT(C12-1,"DD-MMMM-YYYY"))</f>
        <v>16-October-2022 to 07-November-2022</v>
      </c>
      <c r="D13" s="78"/>
      <c r="E13" s="36" t="s">
        <v>64</v>
      </c>
      <c r="F13" s="41" t="str">
        <f>TEXT(F11-4,"DD-MMMM-YYYY")</f>
        <v>12-December-2022</v>
      </c>
      <c r="G13" s="60"/>
      <c r="H13" s="60"/>
      <c r="I13" s="60"/>
      <c r="J13" s="60"/>
      <c r="K13" s="60"/>
      <c r="L13" s="60"/>
      <c r="M13" s="60"/>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row>
    <row r="14" spans="2:49" ht="39.75" customHeight="1" x14ac:dyDescent="0.25">
      <c r="B14" s="45" t="s">
        <v>70</v>
      </c>
      <c r="C14" s="40" t="str">
        <f>TEXT(C12-1,"DD-MMMM-YYYY")</f>
        <v>07-November-2022</v>
      </c>
      <c r="D14" s="78"/>
      <c r="E14" s="37" t="s">
        <v>65</v>
      </c>
      <c r="F14" s="39" t="str">
        <f>TEXT((F13-3),"DD-MMMM-YYYY")&amp;" to "&amp;(TEXT(F13-1,"DD-MMMM-YYYY"))</f>
        <v>09-December-2022 to 11-December-2022</v>
      </c>
      <c r="G14" s="60"/>
      <c r="H14" s="60"/>
      <c r="I14" s="60"/>
      <c r="J14" s="60"/>
      <c r="K14" s="60"/>
      <c r="L14" s="60"/>
      <c r="M14" s="60"/>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row>
    <row r="15" spans="2:49" ht="39.75" customHeight="1" x14ac:dyDescent="0.25">
      <c r="B15" s="93"/>
      <c r="C15" s="93"/>
      <c r="D15" s="78"/>
      <c r="E15" s="36" t="s">
        <v>66</v>
      </c>
      <c r="F15" s="41" t="str">
        <f>TEXT(F13-4,"DD-MMMM-YYYY")</f>
        <v>08-December-2022</v>
      </c>
      <c r="G15" s="60"/>
      <c r="H15" s="60"/>
      <c r="I15" s="60"/>
      <c r="J15" s="60"/>
      <c r="K15" s="60"/>
      <c r="L15" s="60"/>
      <c r="M15" s="60"/>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row>
    <row r="16" spans="2:49" ht="39.75" customHeight="1" x14ac:dyDescent="0.25">
      <c r="B16" s="94"/>
      <c r="C16" s="94"/>
      <c r="D16" s="78"/>
      <c r="E16" s="37" t="s">
        <v>67</v>
      </c>
      <c r="F16" s="39" t="str">
        <f>TEXT((F15-5),"DD-MMMM-YYYY")&amp;" to "&amp;(TEXT(F15-1,"DD-MMMM-YYYY"))</f>
        <v>03-December-2022 to 07-December-2022</v>
      </c>
      <c r="G16" s="60"/>
      <c r="H16" s="60"/>
      <c r="I16" s="60"/>
      <c r="J16" s="60"/>
      <c r="K16" s="60"/>
      <c r="L16" s="60"/>
      <c r="M16" s="60"/>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row>
    <row r="17" spans="2:49" ht="37.5" customHeight="1" x14ac:dyDescent="0.25">
      <c r="B17" s="94"/>
      <c r="C17" s="94"/>
      <c r="D17" s="78"/>
      <c r="E17" s="38" t="s">
        <v>71</v>
      </c>
      <c r="F17" s="43" t="str">
        <f>TEXT(F15-6,"DD-MMMM-YYYY")</f>
        <v>02-December-2022</v>
      </c>
      <c r="G17" s="60"/>
      <c r="H17" s="60"/>
      <c r="I17" s="60"/>
      <c r="J17" s="60"/>
      <c r="K17" s="60"/>
      <c r="L17" s="60"/>
      <c r="M17" s="60"/>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row>
    <row r="18" spans="2:49" ht="15" customHeight="1" x14ac:dyDescent="0.25">
      <c r="B18" s="94"/>
      <c r="C18" s="94"/>
      <c r="D18" s="92"/>
      <c r="E18" s="92"/>
      <c r="F18" s="92"/>
      <c r="G18" s="60"/>
      <c r="H18" s="60"/>
      <c r="I18" s="60"/>
      <c r="J18" s="60"/>
      <c r="K18" s="60"/>
      <c r="L18" s="60"/>
      <c r="M18" s="60"/>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row>
    <row r="19" spans="2:49" ht="15" customHeight="1" x14ac:dyDescent="0.25">
      <c r="B19" s="94"/>
      <c r="C19" s="94"/>
      <c r="D19" s="92"/>
      <c r="E19" s="92"/>
      <c r="F19" s="92"/>
      <c r="G19" s="60"/>
      <c r="H19" s="60"/>
      <c r="I19" s="60"/>
      <c r="J19" s="60"/>
      <c r="K19" s="60"/>
      <c r="L19" s="60"/>
      <c r="M19" s="60"/>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row>
    <row r="20" spans="2:49" ht="15" customHeight="1" x14ac:dyDescent="0.25">
      <c r="B20" s="94"/>
      <c r="C20" s="94"/>
      <c r="D20" s="92"/>
      <c r="E20" s="92"/>
      <c r="F20" s="92"/>
      <c r="G20" s="60"/>
      <c r="H20" s="60"/>
      <c r="I20" s="60"/>
      <c r="J20" s="60"/>
      <c r="K20" s="60"/>
      <c r="L20" s="60"/>
      <c r="M20" s="60"/>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row>
    <row r="21" spans="2:49" ht="15" customHeight="1" x14ac:dyDescent="0.25">
      <c r="B21" s="94"/>
      <c r="C21" s="94"/>
      <c r="D21" s="92"/>
      <c r="E21" s="92"/>
      <c r="F21" s="92"/>
      <c r="G21" s="60"/>
      <c r="H21" s="60"/>
      <c r="I21" s="60"/>
      <c r="J21" s="60"/>
      <c r="K21" s="60"/>
      <c r="L21" s="60"/>
      <c r="M21" s="60"/>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row>
    <row r="22" spans="2:49" ht="15" customHeight="1" x14ac:dyDescent="0.25">
      <c r="B22" s="94"/>
      <c r="C22" s="94"/>
      <c r="D22" s="92"/>
      <c r="E22" s="92"/>
      <c r="F22" s="92"/>
      <c r="G22" s="60"/>
      <c r="H22" s="60"/>
      <c r="I22" s="60"/>
      <c r="J22" s="60"/>
      <c r="K22" s="60"/>
      <c r="L22" s="60"/>
      <c r="M22" s="60"/>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row>
    <row r="23" spans="2:49" ht="18.75" customHeight="1" x14ac:dyDescent="0.25">
      <c r="B23" s="94"/>
      <c r="C23" s="94"/>
      <c r="D23" s="92"/>
      <c r="E23" s="92"/>
      <c r="F23" s="92"/>
      <c r="G23" s="60"/>
      <c r="H23" s="60"/>
      <c r="I23" s="60"/>
      <c r="J23" s="60"/>
      <c r="K23" s="60"/>
      <c r="L23" s="60"/>
      <c r="M23" s="60"/>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row>
    <row r="24" spans="2:49" ht="15" customHeight="1" x14ac:dyDescent="0.25">
      <c r="B24" s="94"/>
      <c r="C24" s="94"/>
      <c r="D24" s="92"/>
      <c r="E24" s="92"/>
      <c r="F24" s="92"/>
      <c r="G24" s="60"/>
      <c r="H24" s="60"/>
      <c r="I24" s="60"/>
      <c r="J24" s="60"/>
      <c r="K24" s="60"/>
      <c r="L24" s="60"/>
      <c r="M24" s="60"/>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row>
    <row r="25" spans="2:49" ht="15" customHeight="1" x14ac:dyDescent="0.25">
      <c r="B25" s="89"/>
      <c r="C25" s="89"/>
      <c r="D25" s="90"/>
      <c r="E25" s="89"/>
      <c r="F25" s="89"/>
      <c r="G25" s="60"/>
      <c r="H25" s="60"/>
      <c r="I25" s="60"/>
      <c r="J25" s="60"/>
      <c r="K25" s="60"/>
      <c r="L25" s="60"/>
      <c r="M25" s="60"/>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row>
    <row r="26" spans="2:49" ht="15" customHeight="1" x14ac:dyDescent="0.25">
      <c r="B26" s="89"/>
      <c r="C26" s="89"/>
      <c r="D26" s="90"/>
      <c r="E26" s="89"/>
      <c r="F26" s="89"/>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row>
    <row r="27" spans="2:49" ht="15" customHeight="1" x14ac:dyDescent="0.25">
      <c r="B27" s="89"/>
      <c r="C27" s="89"/>
      <c r="D27" s="90"/>
      <c r="E27" s="89"/>
      <c r="F27" s="89"/>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row>
    <row r="28" spans="2:49" ht="15" customHeight="1" x14ac:dyDescent="0.25">
      <c r="B28" s="89"/>
      <c r="C28" s="89"/>
      <c r="D28" s="90"/>
      <c r="E28" s="89"/>
      <c r="F28" s="89"/>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row>
    <row r="29" spans="2:49" ht="15" customHeight="1" x14ac:dyDescent="0.25">
      <c r="B29" s="89"/>
      <c r="C29" s="89"/>
      <c r="D29" s="90"/>
      <c r="E29" s="89"/>
      <c r="F29" s="89"/>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row>
    <row r="30" spans="2:49" ht="15" customHeight="1" x14ac:dyDescent="0.25">
      <c r="B30" s="89"/>
      <c r="C30" s="89"/>
      <c r="D30" s="90"/>
      <c r="E30" s="89"/>
      <c r="F30" s="89"/>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row>
    <row r="31" spans="2:49" ht="15" customHeight="1" x14ac:dyDescent="0.25">
      <c r="B31" s="89"/>
      <c r="C31" s="89"/>
      <c r="D31" s="90"/>
      <c r="E31" s="89"/>
      <c r="F31" s="89"/>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row>
    <row r="32" spans="2:49" ht="15" customHeight="1" x14ac:dyDescent="0.25">
      <c r="B32" s="89"/>
      <c r="C32" s="89"/>
      <c r="D32" s="90"/>
      <c r="E32" s="89"/>
      <c r="F32" s="89"/>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row>
    <row r="33" spans="2:49" ht="15" customHeight="1" x14ac:dyDescent="0.25">
      <c r="B33" s="89"/>
      <c r="C33" s="89"/>
      <c r="D33" s="90"/>
      <c r="E33" s="89"/>
      <c r="F33" s="89"/>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row>
    <row r="34" spans="2:49" ht="15" customHeight="1" x14ac:dyDescent="0.25">
      <c r="B34" s="89"/>
      <c r="C34" s="89"/>
      <c r="D34" s="90"/>
      <c r="E34" s="89"/>
      <c r="F34" s="89"/>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row>
    <row r="35" spans="2:49" ht="15" customHeight="1" x14ac:dyDescent="0.25">
      <c r="B35" s="89"/>
      <c r="C35" s="89"/>
      <c r="D35" s="90"/>
      <c r="E35" s="89"/>
      <c r="F35" s="89"/>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row>
    <row r="36" spans="2:49" ht="15" customHeight="1" x14ac:dyDescent="0.25">
      <c r="B36" s="89"/>
      <c r="C36" s="89"/>
      <c r="D36" s="90"/>
      <c r="E36" s="89"/>
      <c r="F36" s="89"/>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row>
    <row r="37" spans="2:49" x14ac:dyDescent="0.25">
      <c r="B37" s="91"/>
      <c r="C37" s="91"/>
      <c r="D37" s="91"/>
      <c r="E37" s="91"/>
      <c r="F37" s="91"/>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row>
    <row r="38" spans="2:49" x14ac:dyDescent="0.25">
      <c r="B38" s="91"/>
      <c r="C38" s="91"/>
      <c r="D38" s="91"/>
      <c r="E38" s="91"/>
      <c r="F38" s="91"/>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row>
    <row r="39" spans="2:49" x14ac:dyDescent="0.25">
      <c r="B39" s="91"/>
      <c r="C39" s="91"/>
      <c r="D39" s="91"/>
      <c r="E39" s="91"/>
      <c r="F39" s="91"/>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row>
    <row r="40" spans="2:49" x14ac:dyDescent="0.25">
      <c r="B40" s="91"/>
      <c r="C40" s="91"/>
      <c r="D40" s="91"/>
      <c r="E40" s="91"/>
      <c r="F40" s="91"/>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row>
    <row r="41" spans="2:49" x14ac:dyDescent="0.25">
      <c r="B41" s="91"/>
      <c r="C41" s="91"/>
      <c r="D41" s="91"/>
      <c r="E41" s="91"/>
      <c r="F41" s="91"/>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row>
    <row r="42" spans="2:49" x14ac:dyDescent="0.25">
      <c r="B42" s="91"/>
      <c r="C42" s="91"/>
      <c r="D42" s="91"/>
      <c r="E42" s="91"/>
      <c r="F42" s="91"/>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row>
    <row r="43" spans="2:49" x14ac:dyDescent="0.25">
      <c r="B43" s="91"/>
      <c r="C43" s="91"/>
      <c r="D43" s="91"/>
      <c r="E43" s="91"/>
      <c r="F43" s="91"/>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row>
    <row r="44" spans="2:49" x14ac:dyDescent="0.25">
      <c r="B44" s="91"/>
      <c r="C44" s="91"/>
      <c r="D44" s="91"/>
      <c r="E44" s="91"/>
      <c r="F44" s="91"/>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row>
    <row r="45" spans="2:49" x14ac:dyDescent="0.25">
      <c r="B45" s="91"/>
      <c r="C45" s="91"/>
      <c r="D45" s="91"/>
      <c r="E45" s="91"/>
      <c r="F45" s="91"/>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row>
    <row r="46" spans="2:49" x14ac:dyDescent="0.25">
      <c r="B46" s="91"/>
      <c r="C46" s="91"/>
      <c r="D46" s="91"/>
      <c r="E46" s="91"/>
      <c r="F46" s="91"/>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row>
    <row r="47" spans="2:49" x14ac:dyDescent="0.25">
      <c r="B47" s="91"/>
      <c r="C47" s="91"/>
      <c r="D47" s="91"/>
      <c r="E47" s="91"/>
      <c r="F47" s="91"/>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row>
    <row r="48" spans="2:49" x14ac:dyDescent="0.25">
      <c r="B48" s="91"/>
      <c r="C48" s="91"/>
      <c r="D48" s="91"/>
      <c r="E48" s="91"/>
      <c r="F48" s="91"/>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2:49" x14ac:dyDescent="0.25">
      <c r="B49" s="91"/>
      <c r="C49" s="91"/>
      <c r="D49" s="91"/>
      <c r="E49" s="91"/>
      <c r="F49" s="91"/>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2:49" x14ac:dyDescent="0.25">
      <c r="B50" s="91"/>
      <c r="C50" s="91"/>
      <c r="D50" s="91"/>
      <c r="E50" s="91"/>
      <c r="F50" s="91"/>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2:49" x14ac:dyDescent="0.25">
      <c r="B51" s="91"/>
      <c r="C51" s="91"/>
      <c r="D51" s="91"/>
      <c r="E51" s="91"/>
      <c r="F51" s="91"/>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2:49" x14ac:dyDescent="0.25">
      <c r="B52" s="91"/>
      <c r="C52" s="91"/>
      <c r="D52" s="91"/>
      <c r="E52" s="91"/>
      <c r="F52" s="91"/>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2:49" x14ac:dyDescent="0.25">
      <c r="B53" s="91"/>
      <c r="C53" s="91"/>
      <c r="D53" s="91"/>
      <c r="E53" s="91"/>
      <c r="F53" s="91"/>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2:49" x14ac:dyDescent="0.25">
      <c r="B54" s="91"/>
      <c r="C54" s="91"/>
      <c r="D54" s="91"/>
      <c r="E54" s="91"/>
      <c r="F54" s="91"/>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2:49" x14ac:dyDescent="0.25">
      <c r="B55" s="91"/>
      <c r="C55" s="91"/>
      <c r="D55" s="91"/>
      <c r="E55" s="91"/>
      <c r="F55" s="91"/>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2:49" x14ac:dyDescent="0.25">
      <c r="B56" s="91"/>
      <c r="C56" s="91"/>
      <c r="D56" s="91"/>
      <c r="E56" s="91"/>
      <c r="F56" s="91"/>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2:49" x14ac:dyDescent="0.25">
      <c r="B57" s="91"/>
      <c r="C57" s="91"/>
      <c r="D57" s="91"/>
      <c r="E57" s="91"/>
      <c r="F57" s="91"/>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2:49" x14ac:dyDescent="0.25">
      <c r="B58" s="91"/>
      <c r="C58" s="91"/>
      <c r="D58" s="91"/>
      <c r="E58" s="91"/>
      <c r="F58" s="91"/>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2:49" x14ac:dyDescent="0.25">
      <c r="B59" s="91"/>
      <c r="C59" s="91"/>
      <c r="D59" s="91"/>
      <c r="E59" s="91"/>
      <c r="F59" s="91"/>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2:49" x14ac:dyDescent="0.25">
      <c r="B60" s="91"/>
      <c r="C60" s="91"/>
      <c r="D60" s="91"/>
      <c r="E60" s="91"/>
      <c r="F60" s="91"/>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2:49" x14ac:dyDescent="0.25">
      <c r="B61" s="91"/>
      <c r="C61" s="91"/>
      <c r="D61" s="91"/>
      <c r="E61" s="91"/>
      <c r="F61" s="91"/>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2:49" x14ac:dyDescent="0.25">
      <c r="B62" s="91"/>
      <c r="C62" s="91"/>
      <c r="D62" s="91"/>
      <c r="E62" s="91"/>
      <c r="F62" s="91"/>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2:49" x14ac:dyDescent="0.25">
      <c r="B63" s="91"/>
      <c r="C63" s="91"/>
      <c r="D63" s="91"/>
      <c r="E63" s="91"/>
      <c r="F63" s="91"/>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2:49" x14ac:dyDescent="0.25">
      <c r="B64" s="91"/>
      <c r="C64" s="91"/>
      <c r="D64" s="91"/>
      <c r="E64" s="91"/>
      <c r="F64" s="91"/>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2:49" x14ac:dyDescent="0.25">
      <c r="B65" s="91"/>
      <c r="C65" s="91"/>
      <c r="D65" s="91"/>
      <c r="E65" s="91"/>
      <c r="F65" s="91"/>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2:49" x14ac:dyDescent="0.25">
      <c r="B66" s="91"/>
      <c r="C66" s="91"/>
      <c r="D66" s="91"/>
      <c r="E66" s="91"/>
      <c r="F66" s="91"/>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2:49" x14ac:dyDescent="0.25">
      <c r="B67" s="91"/>
      <c r="C67" s="91"/>
      <c r="D67" s="91"/>
      <c r="E67" s="91"/>
      <c r="F67" s="91"/>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2:49" x14ac:dyDescent="0.25">
      <c r="B68" s="91"/>
      <c r="C68" s="91"/>
      <c r="D68" s="91"/>
      <c r="E68" s="91"/>
      <c r="F68" s="91"/>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2:49" x14ac:dyDescent="0.25">
      <c r="B69" s="91"/>
      <c r="C69" s="91"/>
      <c r="D69" s="91"/>
      <c r="E69" s="91"/>
      <c r="F69" s="91"/>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2:49" x14ac:dyDescent="0.25">
      <c r="B70" s="91"/>
      <c r="C70" s="91"/>
      <c r="D70" s="91"/>
      <c r="E70" s="91"/>
      <c r="F70" s="91"/>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2:49" x14ac:dyDescent="0.25">
      <c r="B71" s="91"/>
      <c r="C71" s="91"/>
      <c r="D71" s="91"/>
      <c r="E71" s="91"/>
      <c r="F71" s="91"/>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2:49" x14ac:dyDescent="0.25">
      <c r="B72" s="91"/>
      <c r="C72" s="91"/>
      <c r="D72" s="91"/>
      <c r="E72" s="91"/>
      <c r="F72" s="91"/>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2:49" x14ac:dyDescent="0.25">
      <c r="B73" s="91"/>
      <c r="C73" s="91"/>
      <c r="D73" s="91"/>
      <c r="E73" s="91"/>
      <c r="F73" s="91"/>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row r="74" spans="2:49" x14ac:dyDescent="0.25">
      <c r="B74" s="91"/>
      <c r="C74" s="91"/>
      <c r="D74" s="91"/>
      <c r="E74" s="91"/>
      <c r="F74" s="91"/>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row>
    <row r="75" spans="2:49" x14ac:dyDescent="0.25">
      <c r="B75" s="91"/>
      <c r="C75" s="91"/>
      <c r="D75" s="91"/>
      <c r="E75" s="91"/>
      <c r="F75" s="91"/>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row>
    <row r="76" spans="2:49" x14ac:dyDescent="0.25">
      <c r="B76" s="91"/>
      <c r="C76" s="91"/>
      <c r="D76" s="91"/>
      <c r="E76" s="91"/>
      <c r="F76" s="91"/>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row>
    <row r="77" spans="2:49" x14ac:dyDescent="0.25">
      <c r="B77" s="91"/>
      <c r="C77" s="91"/>
      <c r="D77" s="91"/>
      <c r="E77" s="91"/>
      <c r="F77" s="91"/>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row>
    <row r="78" spans="2:49" x14ac:dyDescent="0.25">
      <c r="B78" s="91"/>
      <c r="C78" s="91"/>
      <c r="D78" s="91"/>
      <c r="E78" s="91"/>
      <c r="F78" s="91"/>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row>
    <row r="79" spans="2:49" x14ac:dyDescent="0.25">
      <c r="B79" s="91"/>
      <c r="C79" s="91"/>
      <c r="D79" s="91"/>
      <c r="E79" s="91"/>
      <c r="F79" s="91"/>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row>
    <row r="80" spans="2:49" x14ac:dyDescent="0.25">
      <c r="B80" s="91"/>
      <c r="C80" s="91"/>
      <c r="D80" s="91"/>
      <c r="E80" s="91"/>
      <c r="F80" s="91"/>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row>
    <row r="81" spans="2:49" x14ac:dyDescent="0.25">
      <c r="B81" s="91"/>
      <c r="C81" s="91"/>
      <c r="D81" s="91"/>
      <c r="E81" s="91"/>
      <c r="F81" s="91"/>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row>
    <row r="82" spans="2:49" x14ac:dyDescent="0.25">
      <c r="B82" s="91"/>
      <c r="C82" s="91"/>
      <c r="D82" s="91"/>
      <c r="E82" s="91"/>
      <c r="F82" s="91"/>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row>
    <row r="83" spans="2:49" x14ac:dyDescent="0.25">
      <c r="B83" s="91"/>
      <c r="C83" s="91"/>
      <c r="D83" s="91"/>
      <c r="E83" s="91"/>
      <c r="F83" s="91"/>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row>
    <row r="84" spans="2:49" x14ac:dyDescent="0.25">
      <c r="B84" s="91"/>
      <c r="C84" s="91"/>
      <c r="D84" s="91"/>
      <c r="E84" s="91"/>
      <c r="F84" s="91"/>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row>
    <row r="85" spans="2:49" x14ac:dyDescent="0.25">
      <c r="B85" s="91"/>
      <c r="C85" s="91"/>
      <c r="D85" s="91"/>
      <c r="E85" s="91"/>
      <c r="F85" s="91"/>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row>
    <row r="86" spans="2:49" x14ac:dyDescent="0.25">
      <c r="B86" s="91"/>
      <c r="C86" s="91"/>
      <c r="D86" s="91"/>
      <c r="E86" s="91"/>
      <c r="F86" s="91"/>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row>
    <row r="87" spans="2:49" x14ac:dyDescent="0.25">
      <c r="B87" s="91"/>
      <c r="C87" s="91"/>
      <c r="D87" s="91"/>
      <c r="E87" s="91"/>
      <c r="F87" s="91"/>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row>
    <row r="88" spans="2:49" x14ac:dyDescent="0.25">
      <c r="B88" s="91"/>
      <c r="C88" s="91"/>
      <c r="D88" s="91"/>
      <c r="E88" s="91"/>
      <c r="F88" s="91"/>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row>
    <row r="89" spans="2:49" x14ac:dyDescent="0.25">
      <c r="B89" s="91"/>
      <c r="C89" s="91"/>
      <c r="D89" s="91"/>
      <c r="E89" s="91"/>
      <c r="F89" s="91"/>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row>
    <row r="90" spans="2:49" x14ac:dyDescent="0.25">
      <c r="B90" s="91"/>
      <c r="C90" s="91"/>
      <c r="D90" s="91"/>
      <c r="E90" s="91"/>
      <c r="F90" s="91"/>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row>
    <row r="91" spans="2:49" x14ac:dyDescent="0.25">
      <c r="B91" s="91"/>
      <c r="C91" s="91"/>
      <c r="D91" s="91"/>
      <c r="E91" s="91"/>
      <c r="F91" s="91"/>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row>
    <row r="92" spans="2:49" x14ac:dyDescent="0.25">
      <c r="B92" s="91"/>
      <c r="C92" s="91"/>
      <c r="D92" s="91"/>
      <c r="E92" s="91"/>
      <c r="F92" s="91"/>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row>
    <row r="93" spans="2:49" x14ac:dyDescent="0.25">
      <c r="B93" s="91"/>
      <c r="C93" s="91"/>
      <c r="D93" s="91"/>
      <c r="E93" s="91"/>
      <c r="F93" s="91"/>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row>
    <row r="94" spans="2:49" x14ac:dyDescent="0.25">
      <c r="B94" s="91"/>
      <c r="C94" s="91"/>
      <c r="D94" s="91"/>
      <c r="E94" s="91"/>
      <c r="F94" s="91"/>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row>
    <row r="95" spans="2:49" x14ac:dyDescent="0.25">
      <c r="B95" s="91"/>
      <c r="C95" s="91"/>
      <c r="D95" s="91"/>
      <c r="E95" s="91"/>
      <c r="F95" s="91"/>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row>
    <row r="96" spans="2:49" x14ac:dyDescent="0.25">
      <c r="B96" s="91"/>
      <c r="C96" s="91"/>
      <c r="D96" s="91"/>
      <c r="E96" s="91"/>
      <c r="F96" s="91"/>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row>
    <row r="97" spans="2:49" x14ac:dyDescent="0.25">
      <c r="B97" s="91"/>
      <c r="C97" s="91"/>
      <c r="D97" s="91"/>
      <c r="E97" s="91"/>
      <c r="F97" s="91"/>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row>
    <row r="98" spans="2:49" x14ac:dyDescent="0.25">
      <c r="B98" s="91"/>
      <c r="C98" s="91"/>
      <c r="D98" s="91"/>
      <c r="E98" s="91"/>
      <c r="F98" s="91"/>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row>
    <row r="99" spans="2:49" x14ac:dyDescent="0.25">
      <c r="B99" s="91"/>
      <c r="C99" s="91"/>
      <c r="D99" s="91"/>
      <c r="E99" s="91"/>
      <c r="F99" s="91"/>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row>
    <row r="100" spans="2:49" x14ac:dyDescent="0.25">
      <c r="B100" s="91"/>
      <c r="C100" s="91"/>
      <c r="D100" s="91"/>
      <c r="E100" s="91"/>
      <c r="F100" s="91"/>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row>
    <row r="101" spans="2:49" x14ac:dyDescent="0.25">
      <c r="B101" s="91"/>
      <c r="C101" s="91"/>
      <c r="D101" s="91"/>
      <c r="E101" s="91"/>
      <c r="F101" s="91"/>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row>
    <row r="102" spans="2:49" x14ac:dyDescent="0.25">
      <c r="B102" s="91"/>
      <c r="C102" s="91"/>
      <c r="D102" s="91"/>
      <c r="E102" s="91"/>
      <c r="F102" s="91"/>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row>
    <row r="103" spans="2:49" x14ac:dyDescent="0.25">
      <c r="B103" s="91"/>
      <c r="C103" s="91"/>
      <c r="D103" s="91"/>
      <c r="E103" s="91"/>
      <c r="F103" s="91"/>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row>
    <row r="104" spans="2:49" x14ac:dyDescent="0.25">
      <c r="B104" s="91"/>
      <c r="C104" s="91"/>
      <c r="D104" s="91"/>
      <c r="E104" s="91"/>
      <c r="F104" s="91"/>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row>
    <row r="105" spans="2:49" x14ac:dyDescent="0.25">
      <c r="B105" s="91"/>
      <c r="C105" s="91"/>
      <c r="D105" s="91"/>
      <c r="E105" s="91"/>
      <c r="F105" s="91"/>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row>
    <row r="106" spans="2:49" x14ac:dyDescent="0.25">
      <c r="B106" s="91"/>
      <c r="C106" s="91"/>
      <c r="D106" s="91"/>
      <c r="E106" s="91"/>
      <c r="F106" s="91"/>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row>
    <row r="107" spans="2:49" x14ac:dyDescent="0.25">
      <c r="B107" s="91"/>
      <c r="C107" s="91"/>
      <c r="D107" s="91"/>
      <c r="E107" s="91"/>
      <c r="F107" s="91"/>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row>
    <row r="108" spans="2:49" x14ac:dyDescent="0.25">
      <c r="B108" s="91"/>
      <c r="C108" s="91"/>
      <c r="D108" s="91"/>
      <c r="E108" s="91"/>
      <c r="F108" s="91"/>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row>
    <row r="109" spans="2:49" x14ac:dyDescent="0.25">
      <c r="B109" s="91"/>
      <c r="C109" s="91"/>
      <c r="D109" s="91"/>
      <c r="E109" s="91"/>
      <c r="F109" s="91"/>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row>
    <row r="110" spans="2:49" x14ac:dyDescent="0.25">
      <c r="B110" s="91"/>
      <c r="C110" s="91"/>
      <c r="D110" s="91"/>
      <c r="E110" s="91"/>
      <c r="F110" s="91"/>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row>
    <row r="111" spans="2:49" x14ac:dyDescent="0.25">
      <c r="B111" s="91"/>
      <c r="C111" s="91"/>
      <c r="D111" s="91"/>
      <c r="E111" s="91"/>
      <c r="F111" s="91"/>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row>
    <row r="112" spans="2:49" x14ac:dyDescent="0.25">
      <c r="B112" s="91"/>
      <c r="C112" s="91"/>
      <c r="D112" s="91"/>
      <c r="E112" s="91"/>
      <c r="F112" s="91"/>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row>
    <row r="113" spans="2:49" x14ac:dyDescent="0.25">
      <c r="B113" s="91"/>
      <c r="C113" s="91"/>
      <c r="D113" s="91"/>
      <c r="E113" s="91"/>
      <c r="F113" s="91"/>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row>
    <row r="114" spans="2:49" x14ac:dyDescent="0.25">
      <c r="B114" s="91"/>
      <c r="C114" s="91"/>
      <c r="D114" s="91"/>
      <c r="E114" s="91"/>
      <c r="F114" s="91"/>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row>
    <row r="115" spans="2:49" x14ac:dyDescent="0.25">
      <c r="B115" s="91"/>
      <c r="C115" s="91"/>
      <c r="D115" s="91"/>
      <c r="E115" s="91"/>
      <c r="F115" s="91"/>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row>
    <row r="116" spans="2:49" x14ac:dyDescent="0.25">
      <c r="B116" s="91"/>
      <c r="C116" s="91"/>
      <c r="D116" s="91"/>
      <c r="E116" s="91"/>
      <c r="F116" s="91"/>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row>
    <row r="117" spans="2:49" x14ac:dyDescent="0.25">
      <c r="B117" s="91"/>
      <c r="C117" s="91"/>
      <c r="D117" s="91"/>
      <c r="E117" s="91"/>
      <c r="F117" s="91"/>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row>
    <row r="118" spans="2:49" x14ac:dyDescent="0.25">
      <c r="B118" s="91"/>
      <c r="C118" s="91"/>
      <c r="D118" s="91"/>
      <c r="E118" s="91"/>
      <c r="F118" s="91"/>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row>
    <row r="119" spans="2:49" x14ac:dyDescent="0.25">
      <c r="B119" s="91"/>
      <c r="C119" s="91"/>
      <c r="D119" s="91"/>
      <c r="E119" s="91"/>
      <c r="F119" s="91"/>
      <c r="G119" s="97"/>
      <c r="H119" s="97"/>
      <c r="I119" s="97"/>
      <c r="J119" s="97"/>
      <c r="K119" s="97"/>
      <c r="L119" s="97"/>
      <c r="M119" s="97"/>
    </row>
    <row r="120" spans="2:49" x14ac:dyDescent="0.25">
      <c r="B120" s="91"/>
      <c r="C120" s="91"/>
      <c r="D120" s="91"/>
      <c r="E120" s="91"/>
      <c r="F120" s="91"/>
    </row>
    <row r="121" spans="2:49" x14ac:dyDescent="0.25">
      <c r="B121" s="91"/>
      <c r="C121" s="91"/>
      <c r="D121" s="91"/>
      <c r="E121" s="91"/>
      <c r="F121" s="91"/>
    </row>
    <row r="122" spans="2:49" x14ac:dyDescent="0.25">
      <c r="B122" s="91"/>
      <c r="C122" s="91"/>
      <c r="D122" s="91"/>
      <c r="E122" s="91"/>
      <c r="F122" s="91"/>
    </row>
    <row r="123" spans="2:49" x14ac:dyDescent="0.25">
      <c r="B123" s="91"/>
      <c r="C123" s="91"/>
      <c r="D123" s="91"/>
      <c r="E123" s="91"/>
      <c r="F123" s="91"/>
    </row>
    <row r="124" spans="2:49" x14ac:dyDescent="0.25">
      <c r="B124" s="91"/>
      <c r="C124" s="91"/>
      <c r="D124" s="91"/>
      <c r="E124" s="91"/>
      <c r="F124" s="91"/>
    </row>
    <row r="125" spans="2:49" x14ac:dyDescent="0.25">
      <c r="B125" s="91"/>
      <c r="C125" s="91"/>
      <c r="D125" s="91"/>
      <c r="E125" s="91"/>
      <c r="F125" s="91"/>
    </row>
    <row r="126" spans="2:49" x14ac:dyDescent="0.25">
      <c r="B126" s="91"/>
      <c r="C126" s="91"/>
      <c r="D126" s="91"/>
      <c r="E126" s="91"/>
      <c r="F126" s="91"/>
    </row>
    <row r="127" spans="2:49" x14ac:dyDescent="0.25">
      <c r="B127" s="91"/>
      <c r="C127" s="91"/>
      <c r="D127" s="91"/>
      <c r="E127" s="91"/>
      <c r="F127" s="91"/>
    </row>
    <row r="128" spans="2:49" x14ac:dyDescent="0.25">
      <c r="B128" s="91"/>
      <c r="C128" s="91"/>
      <c r="D128" s="91"/>
      <c r="E128" s="91"/>
      <c r="F128" s="91"/>
    </row>
    <row r="129" spans="2:6" x14ac:dyDescent="0.25">
      <c r="B129" s="91"/>
      <c r="C129" s="91"/>
      <c r="D129" s="91"/>
      <c r="E129" s="91"/>
      <c r="F129" s="91"/>
    </row>
    <row r="130" spans="2:6" x14ac:dyDescent="0.25">
      <c r="B130" s="91"/>
      <c r="C130" s="91"/>
      <c r="D130" s="91"/>
      <c r="E130" s="91"/>
      <c r="F130" s="91"/>
    </row>
    <row r="131" spans="2:6" x14ac:dyDescent="0.25">
      <c r="B131" s="91"/>
      <c r="C131" s="91"/>
      <c r="D131" s="91"/>
      <c r="E131" s="91"/>
      <c r="F131" s="91"/>
    </row>
    <row r="132" spans="2:6" x14ac:dyDescent="0.25">
      <c r="B132" s="91"/>
      <c r="C132" s="91"/>
      <c r="D132" s="91"/>
      <c r="E132" s="91"/>
      <c r="F132" s="91"/>
    </row>
    <row r="133" spans="2:6" x14ac:dyDescent="0.25">
      <c r="B133" s="91"/>
      <c r="C133" s="91"/>
      <c r="D133" s="91"/>
      <c r="E133" s="91"/>
      <c r="F133" s="91"/>
    </row>
    <row r="134" spans="2:6" x14ac:dyDescent="0.25">
      <c r="B134" s="91"/>
      <c r="C134" s="91"/>
      <c r="D134" s="91"/>
      <c r="E134" s="91"/>
      <c r="F134" s="91"/>
    </row>
    <row r="135" spans="2:6" x14ac:dyDescent="0.25">
      <c r="B135" s="91"/>
      <c r="C135" s="91"/>
      <c r="D135" s="91"/>
      <c r="E135" s="91"/>
      <c r="F135" s="91"/>
    </row>
    <row r="136" spans="2:6" x14ac:dyDescent="0.25">
      <c r="B136" s="91"/>
      <c r="C136" s="91"/>
      <c r="D136" s="91"/>
      <c r="E136" s="91"/>
      <c r="F136" s="91"/>
    </row>
    <row r="137" spans="2:6" x14ac:dyDescent="0.25">
      <c r="B137" s="91"/>
      <c r="C137" s="91"/>
      <c r="D137" s="91"/>
      <c r="E137" s="91"/>
      <c r="F137" s="91"/>
    </row>
    <row r="138" spans="2:6" x14ac:dyDescent="0.25">
      <c r="B138" s="91"/>
      <c r="C138" s="91"/>
      <c r="D138" s="91"/>
      <c r="E138" s="91"/>
      <c r="F138" s="91"/>
    </row>
    <row r="139" spans="2:6" x14ac:dyDescent="0.25">
      <c r="B139" s="91"/>
      <c r="C139" s="91"/>
      <c r="D139" s="91"/>
      <c r="E139" s="91"/>
      <c r="F139" s="91"/>
    </row>
    <row r="140" spans="2:6" x14ac:dyDescent="0.25">
      <c r="B140" s="91"/>
      <c r="C140" s="91"/>
      <c r="D140" s="91"/>
      <c r="E140" s="91"/>
      <c r="F140" s="91"/>
    </row>
    <row r="141" spans="2:6" x14ac:dyDescent="0.25">
      <c r="B141" s="91"/>
      <c r="C141" s="91"/>
      <c r="D141" s="91"/>
      <c r="E141" s="91"/>
      <c r="F141" s="91"/>
    </row>
    <row r="142" spans="2:6" x14ac:dyDescent="0.25">
      <c r="B142" s="91"/>
      <c r="C142" s="91"/>
      <c r="D142" s="91"/>
      <c r="E142" s="91"/>
      <c r="F142" s="91"/>
    </row>
    <row r="143" spans="2:6" x14ac:dyDescent="0.25">
      <c r="B143" s="91"/>
      <c r="C143" s="91"/>
      <c r="D143" s="91"/>
      <c r="E143" s="91"/>
      <c r="F143" s="91"/>
    </row>
    <row r="144" spans="2:6" x14ac:dyDescent="0.25">
      <c r="B144" s="91"/>
      <c r="C144" s="91"/>
      <c r="D144" s="91"/>
      <c r="E144" s="91"/>
      <c r="F144" s="91"/>
    </row>
    <row r="145" spans="2:6" x14ac:dyDescent="0.25">
      <c r="B145" s="91"/>
      <c r="C145" s="91"/>
      <c r="D145" s="91"/>
      <c r="E145" s="91"/>
      <c r="F145" s="91"/>
    </row>
    <row r="146" spans="2:6" x14ac:dyDescent="0.25">
      <c r="B146" s="91"/>
      <c r="C146" s="91"/>
      <c r="D146" s="91"/>
      <c r="E146" s="91"/>
      <c r="F146" s="91"/>
    </row>
    <row r="147" spans="2:6" x14ac:dyDescent="0.25">
      <c r="B147" s="91"/>
      <c r="C147" s="91"/>
      <c r="D147" s="91"/>
      <c r="E147" s="91"/>
      <c r="F147" s="91"/>
    </row>
    <row r="148" spans="2:6" x14ac:dyDescent="0.25">
      <c r="B148" s="91"/>
      <c r="C148" s="91"/>
      <c r="D148" s="91"/>
      <c r="E148" s="91"/>
      <c r="F148" s="91"/>
    </row>
    <row r="149" spans="2:6" x14ac:dyDescent="0.25">
      <c r="B149" s="91"/>
      <c r="C149" s="91"/>
      <c r="D149" s="91"/>
      <c r="E149" s="91"/>
      <c r="F149" s="91"/>
    </row>
    <row r="150" spans="2:6" x14ac:dyDescent="0.25">
      <c r="B150" s="91"/>
      <c r="C150" s="91"/>
      <c r="D150" s="91"/>
      <c r="E150" s="91"/>
      <c r="F150" s="91"/>
    </row>
    <row r="151" spans="2:6" x14ac:dyDescent="0.25">
      <c r="B151" s="91"/>
      <c r="C151" s="91"/>
      <c r="D151" s="91"/>
      <c r="E151" s="91"/>
      <c r="F151" s="91"/>
    </row>
    <row r="152" spans="2:6" x14ac:dyDescent="0.25">
      <c r="B152" s="91"/>
      <c r="C152" s="91"/>
      <c r="D152" s="91"/>
      <c r="E152" s="91"/>
      <c r="F152" s="91"/>
    </row>
    <row r="153" spans="2:6" x14ac:dyDescent="0.25">
      <c r="B153" s="91"/>
      <c r="C153" s="91"/>
      <c r="D153" s="91"/>
      <c r="E153" s="91"/>
      <c r="F153" s="91"/>
    </row>
    <row r="154" spans="2:6" x14ac:dyDescent="0.25">
      <c r="B154" s="91"/>
      <c r="C154" s="91"/>
      <c r="D154" s="91"/>
      <c r="E154" s="91"/>
      <c r="F154" s="91"/>
    </row>
    <row r="155" spans="2:6" x14ac:dyDescent="0.25">
      <c r="B155" s="91"/>
      <c r="C155" s="91"/>
      <c r="D155" s="91"/>
      <c r="E155" s="91"/>
      <c r="F155" s="91"/>
    </row>
    <row r="156" spans="2:6" x14ac:dyDescent="0.25">
      <c r="B156" s="91"/>
      <c r="C156" s="91"/>
      <c r="D156" s="91"/>
      <c r="E156" s="91"/>
      <c r="F156" s="91"/>
    </row>
    <row r="157" spans="2:6" x14ac:dyDescent="0.25">
      <c r="B157" s="91"/>
      <c r="C157" s="91"/>
      <c r="D157" s="91"/>
      <c r="E157" s="91"/>
      <c r="F157" s="91"/>
    </row>
    <row r="158" spans="2:6" x14ac:dyDescent="0.25">
      <c r="B158" s="91"/>
      <c r="C158" s="91"/>
      <c r="D158" s="91"/>
      <c r="E158" s="91"/>
      <c r="F158" s="91"/>
    </row>
    <row r="159" spans="2:6" x14ac:dyDescent="0.25">
      <c r="B159" s="91"/>
      <c r="C159" s="91"/>
      <c r="D159" s="91"/>
      <c r="E159" s="91"/>
      <c r="F159" s="91"/>
    </row>
    <row r="160" spans="2:6" x14ac:dyDescent="0.25">
      <c r="B160" s="91"/>
      <c r="C160" s="91"/>
      <c r="D160" s="91"/>
      <c r="E160" s="91"/>
      <c r="F160" s="91"/>
    </row>
    <row r="161" spans="2:6" x14ac:dyDescent="0.25">
      <c r="B161" s="91"/>
      <c r="C161" s="91"/>
      <c r="D161" s="91"/>
      <c r="E161" s="91"/>
      <c r="F161" s="91"/>
    </row>
    <row r="162" spans="2:6" x14ac:dyDescent="0.25">
      <c r="B162" s="91"/>
      <c r="C162" s="91"/>
      <c r="D162" s="91"/>
      <c r="E162" s="91"/>
      <c r="F162" s="91"/>
    </row>
    <row r="163" spans="2:6" x14ac:dyDescent="0.25">
      <c r="B163" s="91"/>
      <c r="C163" s="91"/>
      <c r="D163" s="91"/>
      <c r="E163" s="91"/>
      <c r="F163" s="91"/>
    </row>
    <row r="164" spans="2:6" x14ac:dyDescent="0.25">
      <c r="B164" s="91"/>
      <c r="C164" s="91"/>
      <c r="D164" s="91"/>
      <c r="E164" s="91"/>
      <c r="F164" s="91"/>
    </row>
    <row r="165" spans="2:6" x14ac:dyDescent="0.25">
      <c r="B165" s="91"/>
      <c r="C165" s="91"/>
      <c r="D165" s="91"/>
      <c r="E165" s="91"/>
      <c r="F165" s="91"/>
    </row>
    <row r="166" spans="2:6" x14ac:dyDescent="0.25">
      <c r="B166" s="91"/>
      <c r="C166" s="91"/>
      <c r="D166" s="91"/>
      <c r="E166" s="91"/>
      <c r="F166" s="91"/>
    </row>
    <row r="167" spans="2:6" x14ac:dyDescent="0.25">
      <c r="B167" s="91"/>
      <c r="C167" s="91"/>
      <c r="D167" s="91"/>
      <c r="E167" s="91"/>
      <c r="F167" s="91"/>
    </row>
    <row r="168" spans="2:6" x14ac:dyDescent="0.25">
      <c r="B168" s="91"/>
      <c r="C168" s="91"/>
      <c r="D168" s="91"/>
      <c r="E168" s="91"/>
      <c r="F168" s="91"/>
    </row>
    <row r="169" spans="2:6" x14ac:dyDescent="0.25">
      <c r="B169" s="91"/>
      <c r="C169" s="91"/>
      <c r="D169" s="91"/>
      <c r="E169" s="91"/>
      <c r="F169" s="91"/>
    </row>
    <row r="170" spans="2:6" x14ac:dyDescent="0.25">
      <c r="B170" s="91"/>
      <c r="C170" s="91"/>
      <c r="D170" s="91"/>
      <c r="E170" s="91"/>
      <c r="F170" s="91"/>
    </row>
    <row r="171" spans="2:6" x14ac:dyDescent="0.25">
      <c r="B171" s="91"/>
      <c r="C171" s="91"/>
      <c r="D171" s="91"/>
      <c r="E171" s="91"/>
      <c r="F171" s="91"/>
    </row>
    <row r="172" spans="2:6" x14ac:dyDescent="0.25">
      <c r="B172" s="91"/>
      <c r="C172" s="91"/>
      <c r="D172" s="91"/>
      <c r="E172" s="91"/>
      <c r="F172" s="91"/>
    </row>
    <row r="173" spans="2:6" x14ac:dyDescent="0.25">
      <c r="B173" s="91"/>
      <c r="C173" s="91"/>
      <c r="D173" s="91"/>
      <c r="E173" s="91"/>
      <c r="F173" s="91"/>
    </row>
    <row r="174" spans="2:6" x14ac:dyDescent="0.25">
      <c r="B174" s="91"/>
      <c r="C174" s="91"/>
      <c r="D174" s="91"/>
      <c r="E174" s="91"/>
      <c r="F174" s="91"/>
    </row>
    <row r="175" spans="2:6" x14ac:dyDescent="0.25">
      <c r="B175" s="91"/>
      <c r="C175" s="91"/>
      <c r="D175" s="91"/>
      <c r="E175" s="91"/>
      <c r="F175" s="91"/>
    </row>
    <row r="176" spans="2:6" x14ac:dyDescent="0.25">
      <c r="B176" s="91"/>
      <c r="C176" s="91"/>
      <c r="D176" s="91"/>
      <c r="E176" s="91"/>
      <c r="F176" s="91"/>
    </row>
    <row r="177" spans="2:6" x14ac:dyDescent="0.25">
      <c r="B177" s="91"/>
      <c r="C177" s="91"/>
      <c r="D177" s="91"/>
      <c r="E177" s="91"/>
      <c r="F177" s="91"/>
    </row>
    <row r="178" spans="2:6" x14ac:dyDescent="0.25">
      <c r="B178" s="91"/>
      <c r="C178" s="91"/>
      <c r="D178" s="91"/>
      <c r="E178" s="91"/>
      <c r="F178" s="91"/>
    </row>
    <row r="179" spans="2:6" x14ac:dyDescent="0.25">
      <c r="B179" s="91"/>
      <c r="C179" s="91"/>
      <c r="D179" s="91"/>
      <c r="E179" s="91"/>
      <c r="F179" s="91"/>
    </row>
    <row r="180" spans="2:6" x14ac:dyDescent="0.25">
      <c r="B180" s="91"/>
      <c r="C180" s="91"/>
      <c r="D180" s="91"/>
      <c r="E180" s="91"/>
      <c r="F180" s="91"/>
    </row>
    <row r="181" spans="2:6" x14ac:dyDescent="0.25">
      <c r="B181" s="91"/>
      <c r="C181" s="91"/>
      <c r="D181" s="91"/>
      <c r="E181" s="91"/>
      <c r="F181" s="91"/>
    </row>
    <row r="182" spans="2:6" x14ac:dyDescent="0.25">
      <c r="B182" s="91"/>
      <c r="C182" s="91"/>
      <c r="D182" s="91"/>
      <c r="E182" s="91"/>
      <c r="F182" s="91"/>
    </row>
    <row r="183" spans="2:6" x14ac:dyDescent="0.25">
      <c r="B183" s="91"/>
      <c r="C183" s="91"/>
      <c r="D183" s="91"/>
      <c r="E183" s="91"/>
      <c r="F183" s="91"/>
    </row>
    <row r="184" spans="2:6" x14ac:dyDescent="0.25">
      <c r="B184" s="91"/>
      <c r="C184" s="91"/>
      <c r="D184" s="91"/>
      <c r="E184" s="91"/>
      <c r="F184" s="91"/>
    </row>
    <row r="185" spans="2:6" x14ac:dyDescent="0.25">
      <c r="B185" s="91"/>
      <c r="C185" s="91"/>
      <c r="D185" s="91"/>
      <c r="E185" s="91"/>
      <c r="F185" s="91"/>
    </row>
    <row r="186" spans="2:6" x14ac:dyDescent="0.25">
      <c r="B186" s="91"/>
      <c r="C186" s="91"/>
      <c r="D186" s="91"/>
      <c r="E186" s="91"/>
      <c r="F186" s="91"/>
    </row>
    <row r="187" spans="2:6" x14ac:dyDescent="0.25">
      <c r="B187" s="91"/>
      <c r="C187" s="91"/>
      <c r="D187" s="91"/>
      <c r="E187" s="91"/>
      <c r="F187" s="91"/>
    </row>
    <row r="188" spans="2:6" x14ac:dyDescent="0.25">
      <c r="B188" s="91"/>
      <c r="C188" s="91"/>
      <c r="D188" s="91"/>
      <c r="E188" s="91"/>
      <c r="F188" s="91"/>
    </row>
    <row r="189" spans="2:6" x14ac:dyDescent="0.25">
      <c r="B189" s="91"/>
      <c r="C189" s="91"/>
      <c r="D189" s="91"/>
      <c r="E189" s="91"/>
      <c r="F189" s="91"/>
    </row>
    <row r="190" spans="2:6" x14ac:dyDescent="0.25">
      <c r="B190" s="91"/>
      <c r="C190" s="91"/>
      <c r="D190" s="91"/>
      <c r="E190" s="91"/>
      <c r="F190" s="91"/>
    </row>
    <row r="191" spans="2:6" x14ac:dyDescent="0.25">
      <c r="B191" s="91"/>
      <c r="C191" s="91"/>
      <c r="D191" s="91"/>
      <c r="E191" s="91"/>
      <c r="F191" s="91"/>
    </row>
    <row r="192" spans="2:6" x14ac:dyDescent="0.25">
      <c r="B192" s="91"/>
      <c r="C192" s="91"/>
      <c r="D192" s="91"/>
      <c r="E192" s="91"/>
      <c r="F192" s="91"/>
    </row>
    <row r="193" spans="2:6" x14ac:dyDescent="0.25">
      <c r="B193" s="91"/>
      <c r="C193" s="91"/>
      <c r="D193" s="91"/>
      <c r="E193" s="91"/>
      <c r="F193" s="91"/>
    </row>
    <row r="194" spans="2:6" x14ac:dyDescent="0.25">
      <c r="B194" s="91"/>
      <c r="C194" s="91"/>
      <c r="D194" s="91"/>
      <c r="E194" s="91"/>
      <c r="F194" s="91"/>
    </row>
    <row r="195" spans="2:6" x14ac:dyDescent="0.25">
      <c r="B195" s="91"/>
      <c r="C195" s="91"/>
      <c r="D195" s="91"/>
      <c r="E195" s="91"/>
      <c r="F195" s="91"/>
    </row>
    <row r="196" spans="2:6" x14ac:dyDescent="0.25">
      <c r="B196" s="91"/>
      <c r="C196" s="91"/>
      <c r="D196" s="91"/>
      <c r="E196" s="91"/>
      <c r="F196" s="91"/>
    </row>
    <row r="197" spans="2:6" x14ac:dyDescent="0.25">
      <c r="B197" s="91"/>
      <c r="C197" s="91"/>
      <c r="D197" s="91"/>
      <c r="E197" s="91"/>
      <c r="F197" s="91"/>
    </row>
    <row r="198" spans="2:6" x14ac:dyDescent="0.25">
      <c r="B198" s="91"/>
      <c r="C198" s="91"/>
      <c r="D198" s="91"/>
      <c r="E198" s="91"/>
      <c r="F198" s="91"/>
    </row>
    <row r="199" spans="2:6" x14ac:dyDescent="0.25">
      <c r="B199" s="91"/>
      <c r="C199" s="91"/>
      <c r="D199" s="91"/>
      <c r="E199" s="91"/>
      <c r="F199" s="91"/>
    </row>
    <row r="200" spans="2:6" x14ac:dyDescent="0.25">
      <c r="B200" s="91"/>
      <c r="C200" s="91"/>
      <c r="D200" s="91"/>
      <c r="E200" s="91"/>
      <c r="F200" s="91"/>
    </row>
    <row r="201" spans="2:6" x14ac:dyDescent="0.25">
      <c r="B201" s="91"/>
      <c r="C201" s="91"/>
      <c r="D201" s="91"/>
      <c r="E201" s="91"/>
      <c r="F201" s="91"/>
    </row>
    <row r="202" spans="2:6" x14ac:dyDescent="0.25">
      <c r="B202" s="91"/>
      <c r="C202" s="91"/>
      <c r="D202" s="91"/>
      <c r="E202" s="91"/>
      <c r="F202" s="91"/>
    </row>
    <row r="203" spans="2:6" x14ac:dyDescent="0.25">
      <c r="B203" s="91"/>
      <c r="C203" s="91"/>
      <c r="D203" s="91"/>
      <c r="E203" s="91"/>
      <c r="F203" s="91"/>
    </row>
    <row r="204" spans="2:6" x14ac:dyDescent="0.25">
      <c r="B204" s="91"/>
      <c r="C204" s="91"/>
      <c r="D204" s="91"/>
      <c r="E204" s="91"/>
      <c r="F204" s="91"/>
    </row>
    <row r="205" spans="2:6" x14ac:dyDescent="0.25">
      <c r="B205" s="91"/>
      <c r="C205" s="91"/>
      <c r="D205" s="91"/>
      <c r="E205" s="91"/>
      <c r="F205" s="91"/>
    </row>
    <row r="206" spans="2:6" x14ac:dyDescent="0.25">
      <c r="B206" s="91"/>
      <c r="C206" s="91"/>
      <c r="D206" s="91"/>
      <c r="E206" s="91"/>
      <c r="F206" s="91"/>
    </row>
    <row r="207" spans="2:6" x14ac:dyDescent="0.25">
      <c r="B207" s="91"/>
      <c r="C207" s="91"/>
      <c r="D207" s="91"/>
      <c r="E207" s="91"/>
      <c r="F207" s="91"/>
    </row>
    <row r="208" spans="2:6" x14ac:dyDescent="0.25">
      <c r="B208" s="91"/>
      <c r="C208" s="91"/>
      <c r="D208" s="91"/>
      <c r="E208" s="91"/>
      <c r="F208" s="91"/>
    </row>
    <row r="209" spans="2:6" x14ac:dyDescent="0.25">
      <c r="B209" s="91"/>
      <c r="C209" s="91"/>
      <c r="D209" s="91"/>
      <c r="E209" s="91"/>
      <c r="F209" s="91"/>
    </row>
    <row r="210" spans="2:6" x14ac:dyDescent="0.25">
      <c r="B210" s="91"/>
      <c r="C210" s="91"/>
      <c r="D210" s="91"/>
      <c r="E210" s="91"/>
      <c r="F210" s="91"/>
    </row>
    <row r="211" spans="2:6" x14ac:dyDescent="0.25">
      <c r="B211" s="91"/>
      <c r="C211" s="91"/>
      <c r="D211" s="91"/>
      <c r="E211" s="91"/>
      <c r="F211" s="91"/>
    </row>
    <row r="212" spans="2:6" x14ac:dyDescent="0.25">
      <c r="B212" s="91"/>
      <c r="C212" s="91"/>
      <c r="D212" s="91"/>
      <c r="E212" s="91"/>
      <c r="F212" s="91"/>
    </row>
    <row r="213" spans="2:6" x14ac:dyDescent="0.25">
      <c r="B213" s="91"/>
      <c r="C213" s="91"/>
      <c r="D213" s="91"/>
      <c r="E213" s="91"/>
      <c r="F213" s="91"/>
    </row>
    <row r="214" spans="2:6" x14ac:dyDescent="0.25">
      <c r="B214" s="91"/>
      <c r="C214" s="91"/>
      <c r="D214" s="91"/>
      <c r="E214" s="91"/>
      <c r="F214" s="91"/>
    </row>
    <row r="215" spans="2:6" x14ac:dyDescent="0.25">
      <c r="B215" s="91"/>
      <c r="C215" s="91"/>
      <c r="D215" s="91"/>
      <c r="E215" s="91"/>
      <c r="F215" s="91"/>
    </row>
    <row r="216" spans="2:6" x14ac:dyDescent="0.25">
      <c r="B216" s="91"/>
      <c r="C216" s="91"/>
      <c r="D216" s="91"/>
      <c r="E216" s="91"/>
      <c r="F216" s="91"/>
    </row>
    <row r="217" spans="2:6" x14ac:dyDescent="0.25">
      <c r="B217" s="91"/>
      <c r="C217" s="91"/>
      <c r="D217" s="91"/>
      <c r="E217" s="91"/>
      <c r="F217" s="91"/>
    </row>
    <row r="218" spans="2:6" x14ac:dyDescent="0.25">
      <c r="B218" s="91"/>
      <c r="C218" s="91"/>
      <c r="D218" s="91"/>
      <c r="E218" s="91"/>
      <c r="F218" s="91"/>
    </row>
    <row r="219" spans="2:6" x14ac:dyDescent="0.25">
      <c r="B219" s="91"/>
      <c r="C219" s="91"/>
      <c r="D219" s="91"/>
      <c r="E219" s="91"/>
      <c r="F219" s="91"/>
    </row>
    <row r="220" spans="2:6" x14ac:dyDescent="0.25">
      <c r="B220" s="91"/>
      <c r="C220" s="91"/>
      <c r="D220" s="91"/>
      <c r="E220" s="91"/>
      <c r="F220" s="91"/>
    </row>
    <row r="221" spans="2:6" x14ac:dyDescent="0.25">
      <c r="B221" s="91"/>
      <c r="C221" s="91"/>
      <c r="D221" s="91"/>
      <c r="E221" s="91"/>
      <c r="F221" s="91"/>
    </row>
    <row r="222" spans="2:6" x14ac:dyDescent="0.25">
      <c r="B222" s="91"/>
      <c r="C222" s="91"/>
      <c r="D222" s="91"/>
      <c r="E222" s="91"/>
      <c r="F222" s="91"/>
    </row>
    <row r="223" spans="2:6" x14ac:dyDescent="0.25">
      <c r="B223" s="91"/>
      <c r="C223" s="91"/>
      <c r="D223" s="91"/>
      <c r="E223" s="91"/>
      <c r="F223" s="91"/>
    </row>
    <row r="224" spans="2:6" x14ac:dyDescent="0.25">
      <c r="B224" s="91"/>
      <c r="C224" s="91"/>
      <c r="D224" s="91"/>
      <c r="E224" s="91"/>
      <c r="F224" s="91"/>
    </row>
    <row r="225" spans="2:6" x14ac:dyDescent="0.25">
      <c r="B225" s="91"/>
      <c r="C225" s="91"/>
      <c r="D225" s="91"/>
      <c r="E225" s="91"/>
      <c r="F225" s="91"/>
    </row>
    <row r="226" spans="2:6" x14ac:dyDescent="0.25">
      <c r="B226" s="91"/>
      <c r="C226" s="91"/>
      <c r="D226" s="91"/>
      <c r="E226" s="91"/>
      <c r="F226" s="91"/>
    </row>
    <row r="227" spans="2:6" x14ac:dyDescent="0.25">
      <c r="B227" s="91"/>
      <c r="C227" s="91"/>
      <c r="D227" s="91"/>
      <c r="E227" s="91"/>
      <c r="F227" s="91"/>
    </row>
    <row r="228" spans="2:6" x14ac:dyDescent="0.25">
      <c r="B228" s="91"/>
      <c r="C228" s="91"/>
      <c r="D228" s="91"/>
      <c r="E228" s="91"/>
      <c r="F228" s="91"/>
    </row>
    <row r="229" spans="2:6" x14ac:dyDescent="0.25">
      <c r="B229" s="91"/>
      <c r="C229" s="91"/>
      <c r="D229" s="91"/>
      <c r="E229" s="91"/>
      <c r="F229" s="91"/>
    </row>
    <row r="230" spans="2:6" x14ac:dyDescent="0.25">
      <c r="B230" s="91"/>
      <c r="C230" s="91"/>
      <c r="D230" s="91"/>
      <c r="E230" s="91"/>
      <c r="F230" s="91"/>
    </row>
    <row r="231" spans="2:6" x14ac:dyDescent="0.25">
      <c r="B231" s="91"/>
      <c r="C231" s="91"/>
      <c r="D231" s="91"/>
      <c r="E231" s="91"/>
      <c r="F231" s="91"/>
    </row>
    <row r="232" spans="2:6" x14ac:dyDescent="0.25">
      <c r="B232" s="91"/>
      <c r="C232" s="91"/>
      <c r="D232" s="91"/>
      <c r="E232" s="91"/>
      <c r="F232" s="91"/>
    </row>
    <row r="233" spans="2:6" x14ac:dyDescent="0.25">
      <c r="B233" s="91"/>
      <c r="C233" s="91"/>
      <c r="D233" s="91"/>
      <c r="E233" s="91"/>
      <c r="F233" s="91"/>
    </row>
    <row r="234" spans="2:6" x14ac:dyDescent="0.25">
      <c r="B234" s="91"/>
      <c r="C234" s="91"/>
      <c r="D234" s="91"/>
      <c r="E234" s="91"/>
      <c r="F234" s="91"/>
    </row>
    <row r="235" spans="2:6" x14ac:dyDescent="0.25">
      <c r="B235" s="91"/>
      <c r="C235" s="91"/>
      <c r="D235" s="91"/>
      <c r="E235" s="91"/>
      <c r="F235" s="91"/>
    </row>
    <row r="236" spans="2:6" x14ac:dyDescent="0.25">
      <c r="B236" s="91"/>
      <c r="C236" s="91"/>
      <c r="D236" s="91"/>
      <c r="E236" s="91"/>
      <c r="F236" s="91"/>
    </row>
    <row r="237" spans="2:6" x14ac:dyDescent="0.25">
      <c r="B237" s="91"/>
      <c r="C237" s="91"/>
      <c r="D237" s="91"/>
      <c r="E237" s="91"/>
      <c r="F237" s="91"/>
    </row>
    <row r="238" spans="2:6" x14ac:dyDescent="0.25">
      <c r="B238" s="91"/>
      <c r="C238" s="91"/>
      <c r="D238" s="91"/>
      <c r="E238" s="91"/>
      <c r="F238" s="91"/>
    </row>
    <row r="239" spans="2:6" x14ac:dyDescent="0.25">
      <c r="B239" s="91"/>
      <c r="C239" s="91"/>
      <c r="D239" s="91"/>
      <c r="E239" s="91"/>
      <c r="F239" s="91"/>
    </row>
    <row r="240" spans="2:6" x14ac:dyDescent="0.25">
      <c r="B240" s="91"/>
      <c r="C240" s="91"/>
      <c r="D240" s="91"/>
      <c r="E240" s="91"/>
      <c r="F240" s="91"/>
    </row>
    <row r="241" spans="2:6" x14ac:dyDescent="0.25">
      <c r="B241" s="91"/>
      <c r="C241" s="91"/>
      <c r="D241" s="91"/>
      <c r="E241" s="91"/>
      <c r="F241" s="91"/>
    </row>
    <row r="242" spans="2:6" x14ac:dyDescent="0.25">
      <c r="B242" s="91"/>
      <c r="C242" s="91"/>
      <c r="D242" s="91"/>
      <c r="E242" s="91"/>
      <c r="F242" s="91"/>
    </row>
    <row r="243" spans="2:6" x14ac:dyDescent="0.25">
      <c r="B243" s="91"/>
      <c r="C243" s="91"/>
      <c r="D243" s="91"/>
      <c r="E243" s="91"/>
      <c r="F243" s="91"/>
    </row>
    <row r="244" spans="2:6" x14ac:dyDescent="0.25">
      <c r="B244" s="91"/>
      <c r="C244" s="91"/>
      <c r="D244" s="91"/>
      <c r="E244" s="91"/>
      <c r="F244" s="91"/>
    </row>
    <row r="245" spans="2:6" x14ac:dyDescent="0.25">
      <c r="B245" s="91"/>
      <c r="C245" s="91"/>
      <c r="D245" s="91"/>
      <c r="E245" s="91"/>
      <c r="F245" s="91"/>
    </row>
    <row r="246" spans="2:6" x14ac:dyDescent="0.25">
      <c r="B246" s="91"/>
      <c r="C246" s="91"/>
      <c r="D246" s="91"/>
      <c r="E246" s="91"/>
      <c r="F246" s="91"/>
    </row>
    <row r="247" spans="2:6" x14ac:dyDescent="0.25">
      <c r="B247" s="91"/>
      <c r="C247" s="91"/>
      <c r="D247" s="91"/>
      <c r="E247" s="91"/>
      <c r="F247" s="91"/>
    </row>
    <row r="248" spans="2:6" x14ac:dyDescent="0.25">
      <c r="B248" s="91"/>
      <c r="C248" s="91"/>
      <c r="D248" s="91"/>
      <c r="E248" s="91"/>
      <c r="F248" s="91"/>
    </row>
    <row r="249" spans="2:6" x14ac:dyDescent="0.25">
      <c r="B249" s="91"/>
      <c r="C249" s="91"/>
      <c r="D249" s="91"/>
      <c r="E249" s="91"/>
      <c r="F249" s="91"/>
    </row>
    <row r="250" spans="2:6" x14ac:dyDescent="0.25">
      <c r="B250" s="91"/>
      <c r="C250" s="91"/>
      <c r="D250" s="91"/>
      <c r="E250" s="91"/>
      <c r="F250" s="91"/>
    </row>
    <row r="251" spans="2:6" x14ac:dyDescent="0.25">
      <c r="B251" s="91"/>
      <c r="C251" s="91"/>
      <c r="D251" s="91"/>
      <c r="E251" s="91"/>
      <c r="F251" s="91"/>
    </row>
    <row r="252" spans="2:6" x14ac:dyDescent="0.25">
      <c r="B252" s="91"/>
      <c r="C252" s="91"/>
      <c r="D252" s="91"/>
      <c r="E252" s="91"/>
      <c r="F252" s="91"/>
    </row>
    <row r="253" spans="2:6" x14ac:dyDescent="0.25">
      <c r="B253" s="91"/>
      <c r="C253" s="91"/>
      <c r="D253" s="91"/>
      <c r="E253" s="91"/>
      <c r="F253" s="91"/>
    </row>
    <row r="254" spans="2:6" x14ac:dyDescent="0.25">
      <c r="B254" s="91"/>
      <c r="C254" s="91"/>
      <c r="D254" s="91"/>
      <c r="E254" s="91"/>
      <c r="F254" s="91"/>
    </row>
    <row r="255" spans="2:6" x14ac:dyDescent="0.25">
      <c r="B255" s="91"/>
      <c r="C255" s="91"/>
      <c r="D255" s="91"/>
      <c r="E255" s="91"/>
      <c r="F255" s="91"/>
    </row>
    <row r="256" spans="2:6" x14ac:dyDescent="0.25">
      <c r="B256" s="91"/>
      <c r="C256" s="91"/>
      <c r="D256" s="91"/>
      <c r="E256" s="91"/>
      <c r="F256" s="91"/>
    </row>
    <row r="257" spans="2:6" x14ac:dyDescent="0.25">
      <c r="B257" s="91"/>
      <c r="C257" s="91"/>
      <c r="D257" s="91"/>
      <c r="E257" s="91"/>
      <c r="F257" s="91"/>
    </row>
    <row r="258" spans="2:6" x14ac:dyDescent="0.25">
      <c r="B258" s="91"/>
      <c r="C258" s="91"/>
      <c r="D258" s="91"/>
      <c r="E258" s="91"/>
      <c r="F258" s="91"/>
    </row>
    <row r="259" spans="2:6" x14ac:dyDescent="0.25">
      <c r="B259" s="91"/>
      <c r="C259" s="91"/>
      <c r="D259" s="91"/>
      <c r="E259" s="91"/>
      <c r="F259" s="91"/>
    </row>
    <row r="260" spans="2:6" x14ac:dyDescent="0.25">
      <c r="B260" s="91"/>
      <c r="C260" s="91"/>
      <c r="D260" s="91"/>
      <c r="E260" s="91"/>
      <c r="F260" s="91"/>
    </row>
    <row r="261" spans="2:6" x14ac:dyDescent="0.25">
      <c r="B261" s="91"/>
      <c r="C261" s="91"/>
      <c r="D261" s="91"/>
      <c r="E261" s="91"/>
      <c r="F261" s="91"/>
    </row>
    <row r="262" spans="2:6" x14ac:dyDescent="0.25">
      <c r="B262" s="91"/>
      <c r="C262" s="91"/>
      <c r="D262" s="91"/>
      <c r="E262" s="91"/>
      <c r="F262" s="91"/>
    </row>
    <row r="263" spans="2:6" x14ac:dyDescent="0.25">
      <c r="B263" s="91"/>
      <c r="C263" s="91"/>
      <c r="D263" s="91"/>
      <c r="E263" s="91"/>
      <c r="F263" s="91"/>
    </row>
    <row r="264" spans="2:6" x14ac:dyDescent="0.25">
      <c r="B264" s="91"/>
      <c r="C264" s="91"/>
      <c r="D264" s="91"/>
      <c r="E264" s="91"/>
      <c r="F264" s="91"/>
    </row>
    <row r="265" spans="2:6" x14ac:dyDescent="0.25">
      <c r="B265" s="91"/>
      <c r="C265" s="91"/>
      <c r="D265" s="91"/>
      <c r="E265" s="91"/>
      <c r="F265" s="91"/>
    </row>
    <row r="266" spans="2:6" x14ac:dyDescent="0.25">
      <c r="B266" s="91"/>
      <c r="C266" s="91"/>
      <c r="D266" s="91"/>
      <c r="E266" s="91"/>
      <c r="F266" s="91"/>
    </row>
    <row r="267" spans="2:6" x14ac:dyDescent="0.25">
      <c r="B267" s="91"/>
      <c r="C267" s="91"/>
      <c r="D267" s="91"/>
      <c r="E267" s="91"/>
      <c r="F267" s="91"/>
    </row>
    <row r="268" spans="2:6" x14ac:dyDescent="0.25">
      <c r="B268" s="91"/>
      <c r="C268" s="91"/>
      <c r="D268" s="91"/>
      <c r="E268" s="91"/>
      <c r="F268" s="91"/>
    </row>
    <row r="269" spans="2:6" x14ac:dyDescent="0.25">
      <c r="B269" s="91"/>
      <c r="C269" s="91"/>
      <c r="D269" s="91"/>
      <c r="E269" s="91"/>
      <c r="F269" s="91"/>
    </row>
    <row r="270" spans="2:6" x14ac:dyDescent="0.25">
      <c r="B270" s="91"/>
      <c r="C270" s="91"/>
      <c r="D270" s="91"/>
      <c r="E270" s="91"/>
      <c r="F270" s="91"/>
    </row>
    <row r="271" spans="2:6" x14ac:dyDescent="0.25">
      <c r="B271" s="91"/>
      <c r="C271" s="91"/>
      <c r="D271" s="91"/>
      <c r="E271" s="91"/>
      <c r="F271" s="91"/>
    </row>
  </sheetData>
  <sheetProtection algorithmName="SHA-512" hashValue="yrJrziSxzI5aeFHL3c7qGpct5bOhkQHnH8PlxY1+zYb0lcnuAWRPkgytDXyPsc39FN7dX6JxrcX0axmsSkCGpQ==" saltValue="cowYlpPXXKgp01E3Rm/ZPw==" spinCount="100000" sheet="1" objects="1" scenarios="1" selectLockedCells="1"/>
  <mergeCells count="18">
    <mergeCell ref="B9:C9"/>
    <mergeCell ref="D11:D17"/>
    <mergeCell ref="B2:F2"/>
    <mergeCell ref="B3:F3"/>
    <mergeCell ref="B15:C24"/>
    <mergeCell ref="D18:F24"/>
    <mergeCell ref="G6:M25"/>
    <mergeCell ref="I2:M5"/>
    <mergeCell ref="G2:H3"/>
    <mergeCell ref="G4:G5"/>
    <mergeCell ref="B4:F4"/>
    <mergeCell ref="B5:F5"/>
    <mergeCell ref="D8:F8"/>
    <mergeCell ref="D9:F9"/>
    <mergeCell ref="B6:F6"/>
    <mergeCell ref="B7:F7"/>
    <mergeCell ref="B10:F10"/>
    <mergeCell ref="B8:C8"/>
  </mergeCells>
  <dataValidations count="1">
    <dataValidation type="date" operator="greaterThan" allowBlank="1" errorTitle="Invalid Date" error="Must be a date in the future in the format DD-Month-YYYY." promptTitle="Insert Launch Date" prompt="Must be a date in the future in the format DD-Month-YYYY." sqref="B5:F5" xr:uid="{00000000-0002-0000-0000-000000000000}">
      <formula1>H5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207"/>
  <sheetViews>
    <sheetView tabSelected="1" showRuler="0" workbookViewId="0">
      <selection activeCell="C21" sqref="C21"/>
    </sheetView>
  </sheetViews>
  <sheetFormatPr defaultColWidth="11" defaultRowHeight="15.75" x14ac:dyDescent="0.25"/>
  <cols>
    <col min="1" max="1" width="0.75" style="99" customWidth="1"/>
    <col min="2" max="2" width="46.25" customWidth="1"/>
    <col min="3" max="3" width="37.25" customWidth="1"/>
    <col min="4" max="4" width="18.75" customWidth="1"/>
    <col min="5" max="5" width="21.75" customWidth="1"/>
    <col min="6" max="6" width="21.75" style="1" customWidth="1"/>
    <col min="7" max="7" width="1.375" customWidth="1"/>
    <col min="8" max="8" width="18" style="25" hidden="1" customWidth="1"/>
    <col min="9" max="9" width="16" hidden="1" customWidth="1"/>
    <col min="10" max="10" width="13.5" hidden="1" customWidth="1"/>
    <col min="11" max="11" width="25.5" customWidth="1"/>
    <col min="12" max="12" width="22.75" customWidth="1"/>
    <col min="13" max="13" width="19.5" customWidth="1"/>
  </cols>
  <sheetData>
    <row r="1" spans="1:70" s="99" customFormat="1" ht="3" customHeight="1" x14ac:dyDescent="0.25">
      <c r="H1" s="100"/>
    </row>
    <row r="2" spans="1:70" x14ac:dyDescent="0.25">
      <c r="B2" s="7" t="s">
        <v>56</v>
      </c>
      <c r="C2" s="15" t="s">
        <v>45</v>
      </c>
      <c r="D2" s="105"/>
      <c r="E2" s="104" t="s">
        <v>0</v>
      </c>
      <c r="F2" s="104"/>
      <c r="G2" s="104" t="s">
        <v>0</v>
      </c>
      <c r="H2" s="104" t="s">
        <v>0</v>
      </c>
      <c r="I2" s="104" t="s">
        <v>0</v>
      </c>
      <c r="J2" s="104" t="s">
        <v>0</v>
      </c>
      <c r="K2" s="104" t="s">
        <v>0</v>
      </c>
      <c r="L2" s="104" t="s">
        <v>0</v>
      </c>
      <c r="M2" s="104" t="s">
        <v>0</v>
      </c>
      <c r="N2" s="104" t="s">
        <v>0</v>
      </c>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row>
    <row r="3" spans="1:70" s="1" customFormat="1" x14ac:dyDescent="0.25">
      <c r="A3" s="99"/>
      <c r="B3" s="10" t="str">
        <f>'Hour Explanation'!A5</f>
        <v>Existing Lesson Review</v>
      </c>
      <c r="C3" s="19">
        <v>0</v>
      </c>
      <c r="D3" s="105"/>
      <c r="E3" s="104"/>
      <c r="F3" s="104"/>
      <c r="G3" s="104"/>
      <c r="H3" s="104"/>
      <c r="I3" s="104"/>
      <c r="J3" s="104"/>
      <c r="K3" s="104"/>
      <c r="L3" s="104"/>
      <c r="M3" s="104"/>
      <c r="N3" s="104"/>
      <c r="O3" s="99"/>
      <c r="P3" s="99"/>
      <c r="Q3" s="99"/>
      <c r="R3" s="99"/>
      <c r="S3" s="99"/>
    </row>
    <row r="4" spans="1:70" ht="15.75" customHeight="1" x14ac:dyDescent="0.25">
      <c r="B4" s="10" t="str">
        <f>'Hour Explanation'!A6</f>
        <v>Existing Lesson Updates</v>
      </c>
      <c r="C4" s="18">
        <v>0</v>
      </c>
      <c r="D4" s="103" t="s">
        <v>0</v>
      </c>
      <c r="E4" s="129" t="s">
        <v>42</v>
      </c>
      <c r="F4" s="130"/>
      <c r="G4" s="99"/>
      <c r="H4" s="104" t="s">
        <v>0</v>
      </c>
      <c r="I4" s="104" t="s">
        <v>0</v>
      </c>
      <c r="J4" s="104" t="s">
        <v>0</v>
      </c>
      <c r="K4" s="134" t="s">
        <v>48</v>
      </c>
      <c r="L4" s="135"/>
      <c r="M4" s="136"/>
      <c r="N4" s="104" t="s">
        <v>0</v>
      </c>
      <c r="O4" s="99"/>
      <c r="P4" s="99"/>
      <c r="Q4" s="99"/>
      <c r="R4" s="99"/>
      <c r="S4" s="99"/>
      <c r="T4" s="99"/>
      <c r="U4" s="99"/>
      <c r="V4" s="99"/>
    </row>
    <row r="5" spans="1:70" x14ac:dyDescent="0.25">
      <c r="B5" s="10" t="str">
        <f>'Hour Explanation'!A7</f>
        <v>Lesson Creation: Basic Content</v>
      </c>
      <c r="C5" s="19">
        <v>1</v>
      </c>
      <c r="D5" s="103" t="s">
        <v>0</v>
      </c>
      <c r="E5" s="128"/>
      <c r="F5" s="131"/>
      <c r="G5" s="99"/>
      <c r="H5" s="104" t="s">
        <v>0</v>
      </c>
      <c r="I5" s="104" t="s">
        <v>0</v>
      </c>
      <c r="J5" s="104" t="s">
        <v>0</v>
      </c>
      <c r="K5" s="123" t="s">
        <v>6</v>
      </c>
      <c r="L5" s="122" t="s">
        <v>10</v>
      </c>
      <c r="M5" s="124" t="s">
        <v>9</v>
      </c>
      <c r="N5" s="104" t="s">
        <v>0</v>
      </c>
      <c r="O5" s="99"/>
      <c r="P5" s="99"/>
      <c r="Q5" s="99"/>
      <c r="R5" s="99"/>
      <c r="S5" s="99"/>
      <c r="T5" s="99"/>
      <c r="U5" s="99"/>
      <c r="V5" s="99"/>
    </row>
    <row r="6" spans="1:70" s="1" customFormat="1" x14ac:dyDescent="0.25">
      <c r="A6" s="99"/>
      <c r="B6" s="10" t="str">
        <f>'Hour Explanation'!A8</f>
        <v>Lesson Creation: Knowledge Checks</v>
      </c>
      <c r="C6" s="20">
        <v>0</v>
      </c>
      <c r="D6" s="103" t="s">
        <v>0</v>
      </c>
      <c r="E6" s="128"/>
      <c r="F6" s="131"/>
      <c r="G6" s="99"/>
      <c r="H6" s="104" t="s">
        <v>0</v>
      </c>
      <c r="I6" s="104"/>
      <c r="J6" s="104"/>
      <c r="K6" s="123" t="s">
        <v>81</v>
      </c>
      <c r="L6" s="122" t="s">
        <v>11</v>
      </c>
      <c r="M6" s="124" t="s">
        <v>80</v>
      </c>
      <c r="N6" s="104"/>
      <c r="O6" s="99"/>
      <c r="P6" s="99"/>
      <c r="Q6" s="99"/>
      <c r="R6" s="99"/>
      <c r="S6" s="99"/>
      <c r="T6" s="99"/>
      <c r="U6" s="99"/>
      <c r="V6" s="99"/>
    </row>
    <row r="7" spans="1:70" s="1" customFormat="1" ht="15.75" customHeight="1" x14ac:dyDescent="0.25">
      <c r="A7" s="99"/>
      <c r="B7" s="10" t="str">
        <f>'Hour Explanation'!A9</f>
        <v>Lesson Creation: Scenario Based Learning or Multimedia</v>
      </c>
      <c r="C7" s="21">
        <v>0</v>
      </c>
      <c r="D7" s="103" t="s">
        <v>0</v>
      </c>
      <c r="E7" s="128"/>
      <c r="F7" s="131"/>
      <c r="G7" s="99"/>
      <c r="H7" s="104" t="s">
        <v>0</v>
      </c>
      <c r="I7" s="104"/>
      <c r="J7" s="104"/>
      <c r="K7" s="123" t="s">
        <v>8</v>
      </c>
      <c r="L7" s="122" t="s">
        <v>50</v>
      </c>
      <c r="M7" s="124" t="s">
        <v>54</v>
      </c>
      <c r="N7" s="104"/>
      <c r="O7" s="99"/>
      <c r="P7" s="99"/>
      <c r="Q7" s="99"/>
      <c r="R7" s="99"/>
      <c r="S7" s="99"/>
      <c r="T7" s="99"/>
      <c r="U7" s="99"/>
      <c r="V7" s="99"/>
    </row>
    <row r="8" spans="1:70" x14ac:dyDescent="0.25">
      <c r="B8" s="10" t="str">
        <f>'Hour Explanation'!A10</f>
        <v>Create New Test/Assessment/Knowledge Check</v>
      </c>
      <c r="C8" s="20">
        <v>0</v>
      </c>
      <c r="D8" s="103" t="s">
        <v>0</v>
      </c>
      <c r="E8" s="128"/>
      <c r="F8" s="131"/>
      <c r="G8" s="99"/>
      <c r="H8" s="104" t="s">
        <v>0</v>
      </c>
      <c r="I8" s="104" t="s">
        <v>0</v>
      </c>
      <c r="J8" s="104" t="s">
        <v>0</v>
      </c>
      <c r="K8" s="123" t="s">
        <v>49</v>
      </c>
      <c r="L8" s="122" t="s">
        <v>51</v>
      </c>
      <c r="M8" s="124" t="s">
        <v>0</v>
      </c>
      <c r="N8" s="104" t="s">
        <v>0</v>
      </c>
      <c r="O8" s="99"/>
      <c r="P8" s="99"/>
      <c r="Q8" s="99"/>
      <c r="R8" s="99"/>
      <c r="S8" s="99"/>
      <c r="T8" s="99"/>
      <c r="U8" s="99"/>
      <c r="V8" s="99"/>
    </row>
    <row r="9" spans="1:70" ht="15.75" customHeight="1" x14ac:dyDescent="0.25">
      <c r="B9" s="10" t="str">
        <f>'Hour Explanation'!A11</f>
        <v>Update Multimedia*</v>
      </c>
      <c r="C9" s="19">
        <v>0</v>
      </c>
      <c r="D9" s="103" t="s">
        <v>0</v>
      </c>
      <c r="E9" s="129" t="s">
        <v>82</v>
      </c>
      <c r="F9" s="130"/>
      <c r="G9" s="99"/>
      <c r="H9" s="104" t="s">
        <v>0</v>
      </c>
      <c r="I9" s="104" t="s">
        <v>0</v>
      </c>
      <c r="J9" s="104" t="s">
        <v>0</v>
      </c>
      <c r="K9" s="123" t="s">
        <v>41</v>
      </c>
      <c r="L9" s="122" t="s">
        <v>52</v>
      </c>
      <c r="M9" s="124" t="s">
        <v>0</v>
      </c>
      <c r="N9" s="104" t="s">
        <v>0</v>
      </c>
      <c r="O9" s="99"/>
      <c r="P9" s="99"/>
      <c r="Q9" s="99"/>
      <c r="R9" s="99"/>
      <c r="S9" s="99"/>
      <c r="T9" s="99"/>
      <c r="U9" s="99"/>
      <c r="V9" s="99"/>
    </row>
    <row r="10" spans="1:70" s="1" customFormat="1" x14ac:dyDescent="0.25">
      <c r="A10" s="99"/>
      <c r="B10" s="10" t="str">
        <f>'Hour Explanation'!A12</f>
        <v>Create New Multimedia*</v>
      </c>
      <c r="C10" s="20">
        <v>1</v>
      </c>
      <c r="D10" s="103" t="s">
        <v>0</v>
      </c>
      <c r="E10" s="128"/>
      <c r="F10" s="131"/>
      <c r="G10" s="99"/>
      <c r="H10" s="104" t="s">
        <v>0</v>
      </c>
      <c r="I10" s="104"/>
      <c r="J10" s="104"/>
      <c r="K10" s="123"/>
      <c r="L10" s="122" t="s">
        <v>53</v>
      </c>
      <c r="M10" s="124"/>
      <c r="N10" s="104"/>
      <c r="O10" s="99"/>
      <c r="P10" s="99"/>
      <c r="Q10" s="99"/>
      <c r="R10" s="99"/>
      <c r="S10" s="99"/>
      <c r="T10" s="99"/>
      <c r="U10" s="99"/>
      <c r="V10" s="99"/>
    </row>
    <row r="11" spans="1:70" x14ac:dyDescent="0.25">
      <c r="B11" s="10" t="str">
        <f>'Hour Explanation'!A13</f>
        <v>Check-in Meetings</v>
      </c>
      <c r="C11" s="19">
        <v>0</v>
      </c>
      <c r="D11" s="103"/>
      <c r="E11" s="132"/>
      <c r="F11" s="133"/>
      <c r="G11" s="104" t="s">
        <v>0</v>
      </c>
      <c r="H11" s="104" t="s">
        <v>0</v>
      </c>
      <c r="I11" s="104" t="s">
        <v>0</v>
      </c>
      <c r="J11" s="104" t="s">
        <v>0</v>
      </c>
      <c r="K11" s="126"/>
      <c r="L11" s="125" t="s">
        <v>0</v>
      </c>
      <c r="M11" s="127" t="s">
        <v>0</v>
      </c>
      <c r="N11" s="104" t="s">
        <v>0</v>
      </c>
      <c r="O11" s="99"/>
      <c r="P11" s="99"/>
      <c r="Q11" s="99"/>
      <c r="R11" s="99"/>
      <c r="S11" s="99"/>
      <c r="T11" s="99"/>
      <c r="U11" s="99"/>
      <c r="V11" s="99"/>
    </row>
    <row r="12" spans="1:70" x14ac:dyDescent="0.25">
      <c r="B12" s="101" t="s">
        <v>0</v>
      </c>
      <c r="C12" s="102" t="s">
        <v>0</v>
      </c>
      <c r="D12" s="103" t="s">
        <v>0</v>
      </c>
      <c r="E12" s="104" t="s">
        <v>0</v>
      </c>
      <c r="F12" s="104"/>
      <c r="G12" s="104" t="s">
        <v>0</v>
      </c>
      <c r="H12" s="107"/>
      <c r="I12" s="104" t="s">
        <v>0</v>
      </c>
      <c r="J12" s="104" t="s">
        <v>0</v>
      </c>
      <c r="K12" s="99"/>
      <c r="L12" s="104" t="s">
        <v>0</v>
      </c>
      <c r="M12" s="104" t="s">
        <v>0</v>
      </c>
      <c r="N12" s="104" t="s">
        <v>0</v>
      </c>
      <c r="O12" s="99"/>
      <c r="P12" s="99"/>
      <c r="Q12" s="99"/>
      <c r="R12" s="99"/>
      <c r="S12" s="99"/>
      <c r="T12" s="99"/>
      <c r="U12" s="99"/>
      <c r="V12" s="99"/>
    </row>
    <row r="13" spans="1:70" ht="23.25" x14ac:dyDescent="0.35">
      <c r="B13" s="16" t="s">
        <v>59</v>
      </c>
      <c r="C13" s="22">
        <f ca="1">(SUM(E16:E209))-F13</f>
        <v>50</v>
      </c>
      <c r="D13" s="79" t="s">
        <v>58</v>
      </c>
      <c r="E13" s="80"/>
      <c r="F13" s="17">
        <f ca="1">IFERROR(SUM(H16:H107),0)</f>
        <v>60</v>
      </c>
      <c r="G13" s="3" t="s">
        <v>0</v>
      </c>
      <c r="H13" s="107"/>
      <c r="I13" s="104" t="s">
        <v>0</v>
      </c>
      <c r="J13" s="104" t="s">
        <v>0</v>
      </c>
      <c r="K13" s="99"/>
      <c r="L13" s="104" t="s">
        <v>0</v>
      </c>
      <c r="M13" s="104" t="s">
        <v>0</v>
      </c>
      <c r="N13" s="104" t="s">
        <v>0</v>
      </c>
      <c r="O13" s="99"/>
      <c r="P13" s="99"/>
      <c r="Q13" s="99"/>
      <c r="R13" s="99"/>
      <c r="S13" s="99"/>
      <c r="T13" s="99"/>
      <c r="U13" s="99"/>
      <c r="V13" s="99"/>
    </row>
    <row r="14" spans="1:70" x14ac:dyDescent="0.25">
      <c r="B14" s="106" t="s">
        <v>0</v>
      </c>
      <c r="C14" s="106" t="s">
        <v>0</v>
      </c>
      <c r="D14" s="106" t="s">
        <v>0</v>
      </c>
      <c r="E14" s="104" t="s">
        <v>0</v>
      </c>
      <c r="F14" s="104"/>
      <c r="G14" s="104"/>
      <c r="H14" s="107"/>
      <c r="I14" s="104" t="s">
        <v>0</v>
      </c>
      <c r="J14" s="104" t="s">
        <v>0</v>
      </c>
      <c r="K14" s="99"/>
      <c r="L14" s="104" t="s">
        <v>0</v>
      </c>
      <c r="M14" s="104" t="s">
        <v>0</v>
      </c>
      <c r="N14" s="104" t="s">
        <v>0</v>
      </c>
      <c r="O14" s="99"/>
      <c r="P14" s="99"/>
      <c r="Q14" s="99"/>
      <c r="R14" s="99"/>
      <c r="S14" s="99"/>
      <c r="T14" s="99"/>
      <c r="U14" s="99"/>
      <c r="V14" s="99"/>
    </row>
    <row r="15" spans="1:70" x14ac:dyDescent="0.25">
      <c r="B15" s="27" t="s">
        <v>55</v>
      </c>
      <c r="C15" s="27" t="s">
        <v>1</v>
      </c>
      <c r="D15" s="8" t="s">
        <v>2</v>
      </c>
      <c r="E15" s="9" t="s">
        <v>3</v>
      </c>
      <c r="F15" s="9" t="s">
        <v>57</v>
      </c>
      <c r="G15" s="3"/>
      <c r="H15" s="117" t="s">
        <v>86</v>
      </c>
      <c r="I15" s="117" t="s">
        <v>4</v>
      </c>
      <c r="J15" s="117" t="s">
        <v>5</v>
      </c>
      <c r="K15" s="99"/>
      <c r="L15" s="104" t="s">
        <v>0</v>
      </c>
      <c r="M15" s="104" t="s">
        <v>0</v>
      </c>
      <c r="N15" s="104" t="s">
        <v>0</v>
      </c>
      <c r="O15" s="99"/>
      <c r="P15" s="99"/>
      <c r="Q15" s="99"/>
      <c r="R15" s="99"/>
      <c r="S15" s="99"/>
      <c r="T15" s="99"/>
      <c r="U15" s="99"/>
      <c r="V15" s="99"/>
    </row>
    <row r="16" spans="1:70" x14ac:dyDescent="0.25">
      <c r="B16" s="28" t="s">
        <v>89</v>
      </c>
      <c r="C16" s="28" t="s">
        <v>17</v>
      </c>
      <c r="D16" s="13" t="s">
        <v>7</v>
      </c>
      <c r="E16" s="26">
        <f ca="1">IFERROR((INDIRECT("'Hour Explanation'!"&amp;I16&amp;J16))*(VLOOKUP('ID Effort Calculations'!C16, 'Hour Explanation'!$A$6:$G$43, 7, FALSE)),"")</f>
        <v>50</v>
      </c>
      <c r="F16" s="32" t="s">
        <v>88</v>
      </c>
      <c r="G16" s="108"/>
      <c r="H16" s="118" t="str">
        <f>IF($F16="Yes",$E16,"")</f>
        <v/>
      </c>
      <c r="I16" s="119" t="str">
        <f>IF(D16="","",HLOOKUP(D16,'Hour Explanation'!$D$3:$F$4,2,FALSE))</f>
        <v>E</v>
      </c>
      <c r="J16" s="119">
        <f>IF(C16="","",VLOOKUP(C16,'Hour Explanation'!$A$6:$B$43,2,FALSE))</f>
        <v>7</v>
      </c>
      <c r="K16" s="99"/>
      <c r="L16" s="104" t="s">
        <v>0</v>
      </c>
      <c r="M16" s="104" t="s">
        <v>0</v>
      </c>
      <c r="N16" s="104" t="s">
        <v>0</v>
      </c>
      <c r="O16" s="99"/>
      <c r="P16" s="99"/>
      <c r="Q16" s="99"/>
      <c r="R16" s="99"/>
      <c r="S16" s="99"/>
      <c r="T16" s="99"/>
      <c r="U16" s="99"/>
      <c r="V16" s="99"/>
    </row>
    <row r="17" spans="2:22" x14ac:dyDescent="0.25">
      <c r="B17" s="29" t="s">
        <v>90</v>
      </c>
      <c r="C17" s="29" t="s">
        <v>85</v>
      </c>
      <c r="D17" s="11" t="s">
        <v>15</v>
      </c>
      <c r="E17" s="26">
        <f ca="1">IFERROR((INDIRECT("'Hour Explanation'!"&amp;I17&amp;J17))*(VLOOKUP('ID Effort Calculations'!C17, 'Hour Explanation'!$A$6:$G$43, 7, FALSE)),"")</f>
        <v>60</v>
      </c>
      <c r="F17" s="33" t="s">
        <v>87</v>
      </c>
      <c r="G17" s="108"/>
      <c r="H17" s="118">
        <f t="shared" ref="H17:H31" ca="1" si="0">IF($F17="Yes",$E17,"")</f>
        <v>60</v>
      </c>
      <c r="I17" s="119" t="str">
        <f>IF(D17="","",HLOOKUP(D17,'Hour Explanation'!$D$3:$F$4,2,FALSE))</f>
        <v>F</v>
      </c>
      <c r="J17" s="119">
        <f>IF(C17="","",VLOOKUP(C17,'Hour Explanation'!$A$6:$B$43,2,FALSE))</f>
        <v>12</v>
      </c>
      <c r="K17" s="99"/>
      <c r="L17" s="104" t="s">
        <v>0</v>
      </c>
      <c r="M17" s="104" t="s">
        <v>0</v>
      </c>
      <c r="N17" s="104" t="s">
        <v>0</v>
      </c>
      <c r="O17" s="99"/>
      <c r="P17" s="99"/>
      <c r="Q17" s="99"/>
      <c r="R17" s="99"/>
      <c r="S17" s="99"/>
      <c r="T17" s="99"/>
      <c r="U17" s="99"/>
      <c r="V17" s="99"/>
    </row>
    <row r="18" spans="2:22" x14ac:dyDescent="0.25">
      <c r="B18" s="30"/>
      <c r="C18" s="30"/>
      <c r="D18" s="14"/>
      <c r="E18" s="26" t="str">
        <f ca="1">IFERROR((INDIRECT("'Hour Explanation'!"&amp;I18&amp;J18))*(VLOOKUP('ID Effort Calculations'!C18, 'Hour Explanation'!$A$6:$G$43, 7, FALSE)),"")</f>
        <v/>
      </c>
      <c r="F18" s="23"/>
      <c r="G18" s="108"/>
      <c r="H18" s="118" t="str">
        <f t="shared" si="0"/>
        <v/>
      </c>
      <c r="I18" s="119" t="str">
        <f>IF(D18="","",HLOOKUP(D18,'Hour Explanation'!$D$3:$F$4,2,FALSE))</f>
        <v/>
      </c>
      <c r="J18" s="119" t="str">
        <f>IF(C18="","",VLOOKUP(C18,'Hour Explanation'!$A$6:$B$43,2,FALSE))</f>
        <v/>
      </c>
      <c r="K18" s="99"/>
      <c r="L18" s="104" t="s">
        <v>0</v>
      </c>
      <c r="M18" s="104" t="s">
        <v>0</v>
      </c>
      <c r="N18" s="104" t="s">
        <v>0</v>
      </c>
      <c r="O18" s="99"/>
      <c r="P18" s="99"/>
      <c r="Q18" s="99"/>
      <c r="R18" s="99"/>
      <c r="S18" s="99"/>
      <c r="T18" s="99"/>
      <c r="U18" s="99"/>
      <c r="V18" s="99"/>
    </row>
    <row r="19" spans="2:22" x14ac:dyDescent="0.25">
      <c r="B19" s="31"/>
      <c r="C19" s="31"/>
      <c r="D19" s="12"/>
      <c r="E19" s="26" t="str">
        <f ca="1">IFERROR((INDIRECT("'Hour Explanation'!"&amp;I19&amp;J19))*(VLOOKUP('ID Effort Calculations'!C19, 'Hour Explanation'!$A$6:$G$43, 7, FALSE)),"")</f>
        <v/>
      </c>
      <c r="F19" s="24"/>
      <c r="G19" s="108"/>
      <c r="H19" s="118" t="str">
        <f t="shared" si="0"/>
        <v/>
      </c>
      <c r="I19" s="119" t="str">
        <f>IF(D19="","",HLOOKUP(D19,'Hour Explanation'!$D$3:$F$4,2,FALSE))</f>
        <v/>
      </c>
      <c r="J19" s="119" t="str">
        <f>IF(C19="","",VLOOKUP(C19,'Hour Explanation'!$A$6:$B$43,2,FALSE))</f>
        <v/>
      </c>
      <c r="K19" s="115"/>
      <c r="L19" s="104" t="s">
        <v>0</v>
      </c>
      <c r="M19" s="104" t="s">
        <v>0</v>
      </c>
      <c r="N19" s="104" t="s">
        <v>0</v>
      </c>
      <c r="O19" s="99"/>
      <c r="P19" s="99"/>
      <c r="Q19" s="99"/>
      <c r="R19" s="99"/>
      <c r="S19" s="99"/>
      <c r="T19" s="99"/>
      <c r="U19" s="99"/>
      <c r="V19" s="99"/>
    </row>
    <row r="20" spans="2:22" x14ac:dyDescent="0.25">
      <c r="B20" s="30"/>
      <c r="C20" s="30"/>
      <c r="D20" s="14"/>
      <c r="E20" s="26" t="str">
        <f ca="1">IFERROR((INDIRECT("'Hour Explanation'!"&amp;I20&amp;J20))*(VLOOKUP('ID Effort Calculations'!C20, 'Hour Explanation'!$A$6:$G$43, 7, FALSE)),"")</f>
        <v/>
      </c>
      <c r="F20" s="23"/>
      <c r="G20" s="104"/>
      <c r="H20" s="118" t="str">
        <f t="shared" si="0"/>
        <v/>
      </c>
      <c r="I20" s="119" t="str">
        <f>IF(D20="","",HLOOKUP(D20,'Hour Explanation'!$D$3:$F$4,2,FALSE))</f>
        <v/>
      </c>
      <c r="J20" s="119" t="str">
        <f>IF(C20="","",VLOOKUP(C20,'Hour Explanation'!$A$6:$B$43,2,FALSE))</f>
        <v/>
      </c>
      <c r="K20" s="115"/>
      <c r="L20" s="104" t="s">
        <v>0</v>
      </c>
      <c r="M20" s="104" t="s">
        <v>0</v>
      </c>
      <c r="N20" s="104" t="s">
        <v>0</v>
      </c>
      <c r="O20" s="99"/>
      <c r="P20" s="99"/>
      <c r="Q20" s="99"/>
      <c r="R20" s="99"/>
      <c r="S20" s="99"/>
      <c r="T20" s="99"/>
      <c r="U20" s="99"/>
      <c r="V20" s="99"/>
    </row>
    <row r="21" spans="2:22" x14ac:dyDescent="0.25">
      <c r="B21" s="31"/>
      <c r="C21" s="31"/>
      <c r="D21" s="12"/>
      <c r="E21" s="26" t="str">
        <f ca="1">IFERROR((INDIRECT("'Hour Explanation'!"&amp;I21&amp;J21))*(VLOOKUP('ID Effort Calculations'!C21, 'Hour Explanation'!$A$6:$G$43, 7, FALSE)),"")</f>
        <v/>
      </c>
      <c r="F21" s="24"/>
      <c r="G21" s="104"/>
      <c r="H21" s="118" t="str">
        <f t="shared" si="0"/>
        <v/>
      </c>
      <c r="I21" s="119" t="str">
        <f>IF(D21="","",HLOOKUP(D21,'Hour Explanation'!$D$3:$F$4,2,FALSE))</f>
        <v/>
      </c>
      <c r="J21" s="119" t="str">
        <f>IF(C21="","",VLOOKUP(C21,'Hour Explanation'!$A$6:$B$43,2,FALSE))</f>
        <v/>
      </c>
      <c r="K21" s="115"/>
      <c r="L21" s="104" t="s">
        <v>0</v>
      </c>
      <c r="M21" s="104" t="s">
        <v>0</v>
      </c>
      <c r="N21" s="104" t="s">
        <v>0</v>
      </c>
      <c r="O21" s="99"/>
      <c r="P21" s="99"/>
      <c r="Q21" s="99"/>
      <c r="R21" s="99"/>
      <c r="S21" s="99"/>
      <c r="T21" s="99"/>
      <c r="U21" s="99"/>
      <c r="V21" s="99"/>
    </row>
    <row r="22" spans="2:22" x14ac:dyDescent="0.25">
      <c r="B22" s="30"/>
      <c r="C22" s="30"/>
      <c r="D22" s="14"/>
      <c r="E22" s="26" t="str">
        <f ca="1">IFERROR((INDIRECT("'Hour Explanation'!"&amp;I22&amp;J22))*(VLOOKUP('ID Effort Calculations'!C22, 'Hour Explanation'!$A$6:$G$43, 7, FALSE)),"")</f>
        <v/>
      </c>
      <c r="F22" s="23"/>
      <c r="G22" s="104"/>
      <c r="H22" s="118" t="str">
        <f t="shared" si="0"/>
        <v/>
      </c>
      <c r="I22" s="119" t="str">
        <f>IF(D22="","",HLOOKUP(D22,'Hour Explanation'!$D$3:$F$4,2,FALSE))</f>
        <v/>
      </c>
      <c r="J22" s="119" t="str">
        <f>IF(C22="","",VLOOKUP(C22,'Hour Explanation'!$A$6:$B$43,2,FALSE))</f>
        <v/>
      </c>
      <c r="K22" s="115"/>
      <c r="L22" s="104" t="s">
        <v>0</v>
      </c>
      <c r="M22" s="104" t="s">
        <v>0</v>
      </c>
      <c r="N22" s="104" t="s">
        <v>0</v>
      </c>
      <c r="O22" s="99"/>
      <c r="P22" s="99"/>
      <c r="Q22" s="99"/>
      <c r="R22" s="99"/>
      <c r="S22" s="99"/>
      <c r="T22" s="99"/>
      <c r="U22" s="99"/>
      <c r="V22" s="99"/>
    </row>
    <row r="23" spans="2:22" x14ac:dyDescent="0.25">
      <c r="B23" s="31"/>
      <c r="C23" s="31"/>
      <c r="D23" s="12"/>
      <c r="E23" s="26" t="str">
        <f ca="1">IFERROR((INDIRECT("'Hour Explanation'!"&amp;I23&amp;J23))*(VLOOKUP('ID Effort Calculations'!C23, 'Hour Explanation'!$A$6:$G$43, 7, FALSE)),"")</f>
        <v/>
      </c>
      <c r="F23" s="24"/>
      <c r="G23" s="104"/>
      <c r="H23" s="118" t="str">
        <f t="shared" si="0"/>
        <v/>
      </c>
      <c r="I23" s="119" t="str">
        <f>IF(D23="","",HLOOKUP(D23,'Hour Explanation'!$D$3:$F$4,2,FALSE))</f>
        <v/>
      </c>
      <c r="J23" s="119" t="str">
        <f>IF(C23="","",VLOOKUP(C23,'Hour Explanation'!$A$6:$B$43,2,FALSE))</f>
        <v/>
      </c>
      <c r="K23" s="115"/>
      <c r="L23" s="104" t="s">
        <v>0</v>
      </c>
      <c r="M23" s="104" t="s">
        <v>0</v>
      </c>
      <c r="N23" s="104" t="s">
        <v>0</v>
      </c>
      <c r="O23" s="99"/>
      <c r="P23" s="99"/>
      <c r="Q23" s="99"/>
      <c r="R23" s="99"/>
      <c r="S23" s="99"/>
      <c r="T23" s="99"/>
      <c r="U23" s="99"/>
      <c r="V23" s="99"/>
    </row>
    <row r="24" spans="2:22" x14ac:dyDescent="0.25">
      <c r="B24" s="30"/>
      <c r="C24" s="30"/>
      <c r="D24" s="14"/>
      <c r="E24" s="26" t="str">
        <f ca="1">IFERROR((INDIRECT("'Hour Explanation'!"&amp;I24&amp;J24))*(VLOOKUP('ID Effort Calculations'!C24, 'Hour Explanation'!$A$6:$G$43, 7, FALSE)),"")</f>
        <v/>
      </c>
      <c r="F24" s="23"/>
      <c r="G24" s="104"/>
      <c r="H24" s="118" t="str">
        <f t="shared" si="0"/>
        <v/>
      </c>
      <c r="I24" s="119" t="str">
        <f>IF(D24="","",HLOOKUP(D24,'Hour Explanation'!$D$3:$F$4,2,FALSE))</f>
        <v/>
      </c>
      <c r="J24" s="119" t="str">
        <f>IF(C24="","",VLOOKUP(C24,'Hour Explanation'!$A$6:$B$43,2,FALSE))</f>
        <v/>
      </c>
      <c r="K24" s="115"/>
      <c r="L24" s="104" t="s">
        <v>0</v>
      </c>
      <c r="M24" s="104" t="s">
        <v>0</v>
      </c>
      <c r="N24" s="104" t="s">
        <v>0</v>
      </c>
      <c r="O24" s="99"/>
      <c r="P24" s="99"/>
      <c r="Q24" s="99"/>
      <c r="R24" s="99"/>
      <c r="S24" s="99"/>
      <c r="T24" s="99"/>
      <c r="U24" s="99"/>
      <c r="V24" s="99"/>
    </row>
    <row r="25" spans="2:22" x14ac:dyDescent="0.25">
      <c r="B25" s="31"/>
      <c r="C25" s="31"/>
      <c r="D25" s="12"/>
      <c r="E25" s="26" t="str">
        <f ca="1">IFERROR((INDIRECT("'Hour Explanation'!"&amp;I25&amp;J25))*(VLOOKUP('ID Effort Calculations'!C25, 'Hour Explanation'!$A$6:$G$43, 7, FALSE)),"")</f>
        <v/>
      </c>
      <c r="F25" s="24"/>
      <c r="G25" s="104" t="s">
        <v>0</v>
      </c>
      <c r="H25" s="118" t="str">
        <f t="shared" si="0"/>
        <v/>
      </c>
      <c r="I25" s="119" t="str">
        <f>IF(D25="","",HLOOKUP(D25,'Hour Explanation'!$D$3:$F$4,2,FALSE))</f>
        <v/>
      </c>
      <c r="J25" s="119" t="str">
        <f>IF(C25="","",VLOOKUP(C25,'Hour Explanation'!$A$6:$B$43,2,FALSE))</f>
        <v/>
      </c>
      <c r="K25" s="115"/>
      <c r="L25" s="104" t="s">
        <v>0</v>
      </c>
      <c r="M25" s="104" t="s">
        <v>0</v>
      </c>
      <c r="N25" s="104" t="s">
        <v>0</v>
      </c>
      <c r="O25" s="99"/>
      <c r="P25" s="99"/>
      <c r="Q25" s="99"/>
      <c r="R25" s="99"/>
      <c r="S25" s="99"/>
      <c r="T25" s="99"/>
      <c r="U25" s="99"/>
      <c r="V25" s="99"/>
    </row>
    <row r="26" spans="2:22" x14ac:dyDescent="0.25">
      <c r="B26" s="30"/>
      <c r="C26" s="30"/>
      <c r="D26" s="14"/>
      <c r="E26" s="26" t="str">
        <f ca="1">IFERROR((INDIRECT("'Hour Explanation'!"&amp;I26&amp;J26))*(VLOOKUP('ID Effort Calculations'!C26, 'Hour Explanation'!$A$6:$G$43, 7, FALSE)),"")</f>
        <v/>
      </c>
      <c r="F26" s="23"/>
      <c r="G26" s="104" t="s">
        <v>0</v>
      </c>
      <c r="H26" s="118" t="str">
        <f t="shared" si="0"/>
        <v/>
      </c>
      <c r="I26" s="119" t="str">
        <f>IF(D26="","",HLOOKUP(D26,'Hour Explanation'!$D$3:$F$4,2,FALSE))</f>
        <v/>
      </c>
      <c r="J26" s="119" t="str">
        <f>IF(C26="","",VLOOKUP(C26,'Hour Explanation'!$A$6:$B$43,2,FALSE))</f>
        <v/>
      </c>
      <c r="K26" s="115"/>
      <c r="L26" s="104" t="s">
        <v>0</v>
      </c>
      <c r="M26" s="104" t="s">
        <v>0</v>
      </c>
      <c r="N26" s="104" t="s">
        <v>0</v>
      </c>
      <c r="O26" s="99"/>
      <c r="P26" s="99"/>
      <c r="Q26" s="99"/>
      <c r="R26" s="99"/>
      <c r="S26" s="99"/>
      <c r="T26" s="99"/>
      <c r="U26" s="99"/>
      <c r="V26" s="99"/>
    </row>
    <row r="27" spans="2:22" x14ac:dyDescent="0.25">
      <c r="B27" s="31"/>
      <c r="C27" s="31"/>
      <c r="D27" s="12"/>
      <c r="E27" s="26" t="str">
        <f ca="1">IFERROR((INDIRECT("'Hour Explanation'!"&amp;I27&amp;J27))*(VLOOKUP('ID Effort Calculations'!C27, 'Hour Explanation'!$A$6:$G$43, 7, FALSE)),"")</f>
        <v/>
      </c>
      <c r="F27" s="24"/>
      <c r="G27" s="104" t="s">
        <v>0</v>
      </c>
      <c r="H27" s="118" t="str">
        <f t="shared" si="0"/>
        <v/>
      </c>
      <c r="I27" s="119" t="str">
        <f>IF(D27="","",HLOOKUP(D27,'Hour Explanation'!$D$3:$F$4,2,FALSE))</f>
        <v/>
      </c>
      <c r="J27" s="119" t="str">
        <f>IF(C27="","",VLOOKUP(C27,'Hour Explanation'!$A$6:$B$43,2,FALSE))</f>
        <v/>
      </c>
      <c r="K27" s="115"/>
      <c r="L27" s="104" t="s">
        <v>0</v>
      </c>
      <c r="M27" s="104" t="s">
        <v>0</v>
      </c>
      <c r="N27" s="104" t="s">
        <v>0</v>
      </c>
      <c r="O27" s="99"/>
      <c r="P27" s="99"/>
      <c r="Q27" s="99"/>
      <c r="R27" s="99"/>
      <c r="S27" s="99"/>
      <c r="T27" s="99"/>
      <c r="U27" s="99"/>
      <c r="V27" s="99"/>
    </row>
    <row r="28" spans="2:22" x14ac:dyDescent="0.25">
      <c r="B28" s="30"/>
      <c r="C28" s="30"/>
      <c r="D28" s="14"/>
      <c r="E28" s="26" t="str">
        <f ca="1">IFERROR((INDIRECT("'Hour Explanation'!"&amp;I28&amp;J28))*(VLOOKUP('ID Effort Calculations'!C28, 'Hour Explanation'!$A$6:$G$43, 7, FALSE)),"")</f>
        <v/>
      </c>
      <c r="F28" s="23"/>
      <c r="G28" s="104" t="s">
        <v>0</v>
      </c>
      <c r="H28" s="118" t="str">
        <f t="shared" si="0"/>
        <v/>
      </c>
      <c r="I28" s="119" t="str">
        <f>IF(D28="","",HLOOKUP(D28,'Hour Explanation'!$D$3:$F$4,2,FALSE))</f>
        <v/>
      </c>
      <c r="J28" s="119" t="str">
        <f>IF(C28="","",VLOOKUP(C28,'Hour Explanation'!$A$6:$B$43,2,FALSE))</f>
        <v/>
      </c>
      <c r="K28" s="107"/>
      <c r="L28" s="104" t="s">
        <v>0</v>
      </c>
      <c r="M28" s="104" t="s">
        <v>0</v>
      </c>
      <c r="N28" s="104" t="s">
        <v>0</v>
      </c>
      <c r="O28" s="99"/>
      <c r="P28" s="99"/>
      <c r="Q28" s="99"/>
      <c r="R28" s="99"/>
      <c r="S28" s="99"/>
      <c r="T28" s="99"/>
      <c r="U28" s="99"/>
      <c r="V28" s="99"/>
    </row>
    <row r="29" spans="2:22" x14ac:dyDescent="0.25">
      <c r="B29" s="31"/>
      <c r="C29" s="31"/>
      <c r="D29" s="12"/>
      <c r="E29" s="26" t="str">
        <f ca="1">IFERROR((INDIRECT("'Hour Explanation'!"&amp;I29&amp;J29))*(VLOOKUP('ID Effort Calculations'!C29, 'Hour Explanation'!$A$6:$G$43, 7, FALSE)),"")</f>
        <v/>
      </c>
      <c r="F29" s="24"/>
      <c r="G29" s="104" t="s">
        <v>0</v>
      </c>
      <c r="H29" s="118" t="str">
        <f t="shared" si="0"/>
        <v/>
      </c>
      <c r="I29" s="119" t="str">
        <f>IF(D29="","",HLOOKUP(D29,'Hour Explanation'!$D$3:$F$4,2,FALSE))</f>
        <v/>
      </c>
      <c r="J29" s="119" t="str">
        <f>IF(C29="","",VLOOKUP(C29,'Hour Explanation'!$A$6:$B$43,2,FALSE))</f>
        <v/>
      </c>
      <c r="K29" s="107"/>
      <c r="L29" s="104" t="s">
        <v>0</v>
      </c>
      <c r="M29" s="104" t="s">
        <v>0</v>
      </c>
      <c r="N29" s="104" t="s">
        <v>0</v>
      </c>
      <c r="O29" s="99"/>
      <c r="P29" s="99"/>
      <c r="Q29" s="99"/>
      <c r="R29" s="99"/>
      <c r="S29" s="99"/>
      <c r="T29" s="99"/>
      <c r="U29" s="99"/>
      <c r="V29" s="99"/>
    </row>
    <row r="30" spans="2:22" x14ac:dyDescent="0.25">
      <c r="B30" s="30"/>
      <c r="C30" s="30"/>
      <c r="D30" s="14"/>
      <c r="E30" s="26" t="str">
        <f ca="1">IFERROR((INDIRECT("'Hour Explanation'!"&amp;I30&amp;J30))*(VLOOKUP('ID Effort Calculations'!C30, 'Hour Explanation'!$A$6:$G$43, 7, FALSE)),"")</f>
        <v/>
      </c>
      <c r="F30" s="23"/>
      <c r="G30" s="104" t="s">
        <v>0</v>
      </c>
      <c r="H30" s="118" t="str">
        <f t="shared" si="0"/>
        <v/>
      </c>
      <c r="I30" s="119" t="str">
        <f>IF(D134="","",HLOOKUP(D134,'Hour Explanation'!$D$3:$F$4,2,FALSE))</f>
        <v/>
      </c>
      <c r="J30" s="119" t="str">
        <f>IF(C134="","",VLOOKUP(C134,'Hour Explanation'!$A$6:$B$43,2,FALSE))</f>
        <v/>
      </c>
      <c r="K30" s="107"/>
      <c r="L30" s="104" t="s">
        <v>0</v>
      </c>
      <c r="M30" s="104" t="s">
        <v>0</v>
      </c>
      <c r="N30" s="104" t="s">
        <v>0</v>
      </c>
      <c r="O30" s="99"/>
      <c r="P30" s="99"/>
      <c r="Q30" s="99"/>
      <c r="R30" s="99"/>
      <c r="S30" s="99"/>
      <c r="T30" s="99"/>
      <c r="U30" s="99"/>
      <c r="V30" s="99"/>
    </row>
    <row r="31" spans="2:22" x14ac:dyDescent="0.25">
      <c r="B31" s="31"/>
      <c r="C31" s="31"/>
      <c r="D31" s="12"/>
      <c r="E31" s="26" t="str">
        <f ca="1">IFERROR((INDIRECT("'Hour Explanation'!"&amp;I31&amp;J31))*(VLOOKUP('ID Effort Calculations'!C31, 'Hour Explanation'!$A$6:$G$43, 7, FALSE)),"")</f>
        <v/>
      </c>
      <c r="F31" s="24"/>
      <c r="G31" s="104" t="s">
        <v>0</v>
      </c>
      <c r="H31" s="118" t="str">
        <f t="shared" si="0"/>
        <v/>
      </c>
      <c r="I31" s="119" t="str">
        <f>IF(D135="","",HLOOKUP(D135,'Hour Explanation'!$D$3:$F$4,2,FALSE))</f>
        <v/>
      </c>
      <c r="J31" s="119" t="str">
        <f>IF(C135="","",VLOOKUP(C135,'Hour Explanation'!$A$6:$B$43,2,FALSE))</f>
        <v/>
      </c>
      <c r="K31" s="107"/>
      <c r="L31" s="104" t="s">
        <v>0</v>
      </c>
      <c r="M31" s="104" t="s">
        <v>0</v>
      </c>
      <c r="N31" s="104" t="s">
        <v>0</v>
      </c>
      <c r="O31" s="99"/>
      <c r="P31" s="99"/>
      <c r="Q31" s="99"/>
      <c r="R31" s="99"/>
      <c r="S31" s="99"/>
      <c r="T31" s="99"/>
      <c r="U31" s="99"/>
      <c r="V31" s="99"/>
    </row>
    <row r="32" spans="2:22" x14ac:dyDescent="0.25">
      <c r="B32" s="28"/>
      <c r="C32" s="28"/>
      <c r="D32" s="13"/>
      <c r="E32" s="26" t="str">
        <f ca="1">IFERROR((INDIRECT("'Hour Explanation'!"&amp;I32&amp;J32))*(VLOOKUP('ID Effort Calculations'!C32, 'Hour Explanation'!$A$6:$G$43, 7, FALSE)),"")</f>
        <v/>
      </c>
      <c r="F32" s="32"/>
      <c r="G32" s="104" t="s">
        <v>0</v>
      </c>
      <c r="H32" s="118" t="str">
        <f t="shared" ref="H32:H63" si="1">IF($F134="Yes",$E134,"")</f>
        <v/>
      </c>
      <c r="I32" s="119" t="str">
        <f>IF(D136="","",HLOOKUP(D136,'Hour Explanation'!$D$3:$F$4,2,FALSE))</f>
        <v/>
      </c>
      <c r="J32" s="119" t="str">
        <f>IF(C136="","",VLOOKUP(C136,'Hour Explanation'!$A$6:$B$43,2,FALSE))</f>
        <v/>
      </c>
      <c r="K32" s="107"/>
      <c r="L32" s="104" t="s">
        <v>0</v>
      </c>
      <c r="M32" s="104" t="s">
        <v>0</v>
      </c>
      <c r="N32" s="104" t="s">
        <v>0</v>
      </c>
      <c r="O32" s="99"/>
      <c r="P32" s="99"/>
      <c r="Q32" s="99"/>
      <c r="R32" s="99"/>
      <c r="S32" s="99"/>
      <c r="T32" s="99"/>
      <c r="U32" s="99"/>
      <c r="V32" s="99"/>
    </row>
    <row r="33" spans="2:22" x14ac:dyDescent="0.25">
      <c r="B33" s="29"/>
      <c r="C33" s="29"/>
      <c r="D33" s="11"/>
      <c r="E33" s="26" t="str">
        <f ca="1">IFERROR((INDIRECT("'Hour Explanation'!"&amp;I33&amp;J33))*(VLOOKUP('ID Effort Calculations'!C33, 'Hour Explanation'!$A$6:$G$43, 7, FALSE)),"")</f>
        <v/>
      </c>
      <c r="F33" s="33"/>
      <c r="G33" s="104"/>
      <c r="H33" s="118" t="str">
        <f t="shared" si="1"/>
        <v/>
      </c>
      <c r="I33" s="119" t="str">
        <f>IF(D137="","",HLOOKUP(D137,'Hour Explanation'!$D$3:$F$4,2,FALSE))</f>
        <v/>
      </c>
      <c r="J33" s="119" t="str">
        <f>IF(C137="","",VLOOKUP(C137,'Hour Explanation'!$A$6:$B$43,2,FALSE))</f>
        <v/>
      </c>
      <c r="K33" s="107"/>
      <c r="L33" s="104" t="s">
        <v>0</v>
      </c>
      <c r="M33" s="104" t="s">
        <v>0</v>
      </c>
      <c r="N33" s="104" t="s">
        <v>0</v>
      </c>
      <c r="O33" s="99"/>
      <c r="P33" s="99"/>
      <c r="Q33" s="99"/>
      <c r="R33" s="99"/>
      <c r="S33" s="99"/>
      <c r="T33" s="99"/>
      <c r="U33" s="99"/>
      <c r="V33" s="99"/>
    </row>
    <row r="34" spans="2:22" x14ac:dyDescent="0.25">
      <c r="B34" s="30"/>
      <c r="C34" s="30"/>
      <c r="D34" s="14"/>
      <c r="E34" s="26" t="str">
        <f ca="1">IFERROR((INDIRECT("'Hour Explanation'!"&amp;I34&amp;J34))*(VLOOKUP('ID Effort Calculations'!C34, 'Hour Explanation'!$A$6:$G$43, 7, FALSE)),"")</f>
        <v/>
      </c>
      <c r="F34" s="23"/>
      <c r="G34" s="104" t="s">
        <v>0</v>
      </c>
      <c r="H34" s="118" t="str">
        <f t="shared" si="1"/>
        <v/>
      </c>
      <c r="I34" s="119" t="str">
        <f>IF(D138="","",HLOOKUP(D138,'Hour Explanation'!$D$3:$F$4,2,FALSE))</f>
        <v/>
      </c>
      <c r="J34" s="119" t="str">
        <f>IF(C138="","",VLOOKUP(C138,'Hour Explanation'!$A$6:$B$43,2,FALSE))</f>
        <v/>
      </c>
      <c r="K34" s="107"/>
      <c r="L34" s="104" t="s">
        <v>0</v>
      </c>
      <c r="M34" s="104" t="s">
        <v>0</v>
      </c>
      <c r="N34" s="104" t="s">
        <v>0</v>
      </c>
      <c r="O34" s="99"/>
      <c r="P34" s="99"/>
      <c r="Q34" s="99"/>
      <c r="R34" s="99"/>
      <c r="S34" s="99"/>
      <c r="T34" s="99"/>
      <c r="U34" s="99"/>
      <c r="V34" s="99"/>
    </row>
    <row r="35" spans="2:22" x14ac:dyDescent="0.25">
      <c r="B35" s="31"/>
      <c r="C35" s="31"/>
      <c r="D35" s="12"/>
      <c r="E35" s="26" t="str">
        <f ca="1">IFERROR((INDIRECT("'Hour Explanation'!"&amp;I35&amp;J35))*(VLOOKUP('ID Effort Calculations'!C35, 'Hour Explanation'!$A$6:$G$43, 7, FALSE)),"")</f>
        <v/>
      </c>
      <c r="F35" s="24"/>
      <c r="G35" s="104" t="s">
        <v>0</v>
      </c>
      <c r="H35" s="118" t="str">
        <f t="shared" si="1"/>
        <v/>
      </c>
      <c r="I35" s="119" t="str">
        <f>IF(D139="","",HLOOKUP(D139,'Hour Explanation'!$D$3:$F$4,2,FALSE))</f>
        <v/>
      </c>
      <c r="J35" s="119" t="str">
        <f>IF(C139="","",VLOOKUP(C139,'Hour Explanation'!$A$6:$B$43,2,FALSE))</f>
        <v/>
      </c>
      <c r="K35" s="107"/>
      <c r="L35" s="104" t="s">
        <v>0</v>
      </c>
      <c r="M35" s="104" t="s">
        <v>0</v>
      </c>
      <c r="N35" s="104" t="s">
        <v>0</v>
      </c>
      <c r="O35" s="99"/>
      <c r="P35" s="99"/>
      <c r="Q35" s="99"/>
      <c r="R35" s="99"/>
      <c r="S35" s="99"/>
      <c r="T35" s="99"/>
      <c r="U35" s="99"/>
      <c r="V35" s="99"/>
    </row>
    <row r="36" spans="2:22" x14ac:dyDescent="0.25">
      <c r="B36" s="30"/>
      <c r="C36" s="30"/>
      <c r="D36" s="14"/>
      <c r="E36" s="26" t="str">
        <f ca="1">IFERROR((INDIRECT("'Hour Explanation'!"&amp;I36&amp;J36))*(VLOOKUP('ID Effort Calculations'!C36, 'Hour Explanation'!$A$6:$G$43, 7, FALSE)),"")</f>
        <v/>
      </c>
      <c r="F36" s="23"/>
      <c r="G36" s="104" t="s">
        <v>0</v>
      </c>
      <c r="H36" s="118" t="str">
        <f t="shared" si="1"/>
        <v/>
      </c>
      <c r="I36" s="119" t="str">
        <f>IF(D140="","",HLOOKUP(D140,'Hour Explanation'!$D$3:$F$4,2,FALSE))</f>
        <v/>
      </c>
      <c r="J36" s="119" t="str">
        <f>IF(C140="","",VLOOKUP(C140,'Hour Explanation'!$A$6:$B$43,2,FALSE))</f>
        <v/>
      </c>
      <c r="K36" s="107"/>
      <c r="L36" s="104" t="s">
        <v>0</v>
      </c>
      <c r="M36" s="104" t="s">
        <v>0</v>
      </c>
      <c r="N36" s="104" t="s">
        <v>0</v>
      </c>
      <c r="O36" s="99"/>
      <c r="P36" s="99"/>
      <c r="Q36" s="99"/>
      <c r="R36" s="99"/>
      <c r="S36" s="99"/>
      <c r="T36" s="99"/>
      <c r="U36" s="99"/>
      <c r="V36" s="99"/>
    </row>
    <row r="37" spans="2:22" x14ac:dyDescent="0.25">
      <c r="B37" s="31"/>
      <c r="C37" s="31"/>
      <c r="D37" s="12"/>
      <c r="E37" s="26" t="str">
        <f ca="1">IFERROR((INDIRECT("'Hour Explanation'!"&amp;I37&amp;J37))*(VLOOKUP('ID Effort Calculations'!C37, 'Hour Explanation'!$A$6:$G$43, 7, FALSE)),"")</f>
        <v/>
      </c>
      <c r="F37" s="24"/>
      <c r="G37" s="104" t="s">
        <v>0</v>
      </c>
      <c r="H37" s="118" t="str">
        <f t="shared" si="1"/>
        <v/>
      </c>
      <c r="I37" s="119" t="str">
        <f>IF(D141="","",HLOOKUP(D141,'Hour Explanation'!$D$3:$F$4,2,FALSE))</f>
        <v/>
      </c>
      <c r="J37" s="119" t="str">
        <f>IF(C141="","",VLOOKUP(C141,'Hour Explanation'!$A$6:$B$43,2,FALSE))</f>
        <v/>
      </c>
      <c r="K37" s="104" t="s">
        <v>0</v>
      </c>
      <c r="L37" s="104" t="s">
        <v>0</v>
      </c>
      <c r="M37" s="104" t="s">
        <v>0</v>
      </c>
      <c r="N37" s="104" t="s">
        <v>0</v>
      </c>
      <c r="O37" s="99"/>
      <c r="P37" s="99"/>
      <c r="Q37" s="99"/>
      <c r="R37" s="99"/>
      <c r="S37" s="99"/>
      <c r="T37" s="99"/>
      <c r="U37" s="99"/>
      <c r="V37" s="99"/>
    </row>
    <row r="38" spans="2:22" x14ac:dyDescent="0.25">
      <c r="B38" s="30"/>
      <c r="C38" s="30"/>
      <c r="D38" s="14"/>
      <c r="E38" s="26" t="str">
        <f ca="1">IFERROR((INDIRECT("'Hour Explanation'!"&amp;I38&amp;J38))*(VLOOKUP('ID Effort Calculations'!C38, 'Hour Explanation'!$A$6:$G$43, 7, FALSE)),"")</f>
        <v/>
      </c>
      <c r="F38" s="23"/>
      <c r="G38" s="104" t="s">
        <v>0</v>
      </c>
      <c r="H38" s="118" t="str">
        <f t="shared" si="1"/>
        <v/>
      </c>
      <c r="I38" s="119" t="str">
        <f>IF(D142="","",HLOOKUP(D142,'Hour Explanation'!$D$3:$F$4,2,FALSE))</f>
        <v/>
      </c>
      <c r="J38" s="119" t="str">
        <f>IF(C142="","",VLOOKUP(C142,'Hour Explanation'!$A$6:$B$43,2,FALSE))</f>
        <v/>
      </c>
      <c r="K38" s="104" t="s">
        <v>0</v>
      </c>
      <c r="L38" s="104" t="s">
        <v>0</v>
      </c>
      <c r="M38" s="104" t="s">
        <v>0</v>
      </c>
      <c r="N38" s="104" t="s">
        <v>0</v>
      </c>
      <c r="O38" s="99"/>
      <c r="P38" s="99"/>
      <c r="Q38" s="99"/>
      <c r="R38" s="99"/>
      <c r="S38" s="99"/>
      <c r="T38" s="99"/>
      <c r="U38" s="99"/>
      <c r="V38" s="99"/>
    </row>
    <row r="39" spans="2:22" x14ac:dyDescent="0.25">
      <c r="B39" s="31"/>
      <c r="C39" s="31"/>
      <c r="D39" s="12"/>
      <c r="E39" s="26" t="str">
        <f ca="1">IFERROR((INDIRECT("'Hour Explanation'!"&amp;I39&amp;J39))*(VLOOKUP('ID Effort Calculations'!C39, 'Hour Explanation'!$A$6:$G$43, 7, FALSE)),"")</f>
        <v/>
      </c>
      <c r="F39" s="24"/>
      <c r="G39" s="104" t="s">
        <v>0</v>
      </c>
      <c r="H39" s="118" t="str">
        <f t="shared" si="1"/>
        <v/>
      </c>
      <c r="I39" s="119" t="str">
        <f>IF(D143="","",HLOOKUP(D143,'Hour Explanation'!$D$3:$F$4,2,FALSE))</f>
        <v/>
      </c>
      <c r="J39" s="119" t="str">
        <f>IF(C143="","",VLOOKUP(C143,'Hour Explanation'!$A$6:$B$43,2,FALSE))</f>
        <v/>
      </c>
      <c r="K39" s="104" t="s">
        <v>0</v>
      </c>
      <c r="L39" s="104" t="s">
        <v>0</v>
      </c>
      <c r="M39" s="104" t="s">
        <v>0</v>
      </c>
      <c r="N39" s="104" t="s">
        <v>0</v>
      </c>
      <c r="O39" s="99"/>
      <c r="P39" s="99"/>
      <c r="Q39" s="99"/>
      <c r="R39" s="99"/>
      <c r="S39" s="99"/>
      <c r="T39" s="99"/>
      <c r="U39" s="99"/>
      <c r="V39" s="99"/>
    </row>
    <row r="40" spans="2:22" x14ac:dyDescent="0.25">
      <c r="B40" s="30"/>
      <c r="C40" s="30"/>
      <c r="D40" s="14"/>
      <c r="E40" s="26" t="str">
        <f ca="1">IFERROR((INDIRECT("'Hour Explanation'!"&amp;I40&amp;J40))*(VLOOKUP('ID Effort Calculations'!C40, 'Hour Explanation'!$A$6:$G$43, 7, FALSE)),"")</f>
        <v/>
      </c>
      <c r="F40" s="23"/>
      <c r="G40" s="104" t="s">
        <v>0</v>
      </c>
      <c r="H40" s="118" t="str">
        <f t="shared" si="1"/>
        <v/>
      </c>
      <c r="I40" s="119" t="str">
        <f>IF(D144="","",HLOOKUP(D144,'Hour Explanation'!$D$3:$F$4,2,FALSE))</f>
        <v/>
      </c>
      <c r="J40" s="119" t="str">
        <f>IF(C144="","",VLOOKUP(C144,'Hour Explanation'!$A$6:$B$43,2,FALSE))</f>
        <v/>
      </c>
      <c r="K40" s="104" t="s">
        <v>0</v>
      </c>
      <c r="L40" s="104" t="s">
        <v>0</v>
      </c>
      <c r="M40" s="104" t="s">
        <v>0</v>
      </c>
      <c r="N40" s="104" t="s">
        <v>0</v>
      </c>
      <c r="O40" s="99"/>
      <c r="P40" s="99"/>
      <c r="Q40" s="99"/>
      <c r="R40" s="99"/>
      <c r="S40" s="99"/>
      <c r="T40" s="99"/>
      <c r="U40" s="99"/>
      <c r="V40" s="99"/>
    </row>
    <row r="41" spans="2:22" x14ac:dyDescent="0.25">
      <c r="B41" s="31"/>
      <c r="C41" s="31"/>
      <c r="D41" s="12"/>
      <c r="E41" s="26" t="str">
        <f ca="1">IFERROR((INDIRECT("'Hour Explanation'!"&amp;I41&amp;J41))*(VLOOKUP('ID Effort Calculations'!C41, 'Hour Explanation'!$A$6:$G$43, 7, FALSE)),"")</f>
        <v/>
      </c>
      <c r="F41" s="24"/>
      <c r="G41" s="104" t="s">
        <v>0</v>
      </c>
      <c r="H41" s="118" t="str">
        <f t="shared" si="1"/>
        <v/>
      </c>
      <c r="I41" s="119" t="str">
        <f>IF(D145="","",HLOOKUP(D145,'Hour Explanation'!$D$3:$F$4,2,FALSE))</f>
        <v/>
      </c>
      <c r="J41" s="119" t="str">
        <f>IF(C145="","",VLOOKUP(C145,'Hour Explanation'!$A$6:$B$43,2,FALSE))</f>
        <v/>
      </c>
      <c r="K41" s="104" t="s">
        <v>0</v>
      </c>
      <c r="L41" s="104" t="s">
        <v>0</v>
      </c>
      <c r="M41" s="104" t="s">
        <v>0</v>
      </c>
      <c r="N41" s="104" t="s">
        <v>0</v>
      </c>
      <c r="O41" s="99"/>
      <c r="P41" s="99"/>
      <c r="Q41" s="99"/>
      <c r="R41" s="99"/>
      <c r="S41" s="99"/>
      <c r="T41" s="99"/>
      <c r="U41" s="99"/>
      <c r="V41" s="99"/>
    </row>
    <row r="42" spans="2:22" x14ac:dyDescent="0.25">
      <c r="B42" s="30"/>
      <c r="C42" s="30"/>
      <c r="D42" s="14"/>
      <c r="E42" s="26" t="str">
        <f ca="1">IFERROR((INDIRECT("'Hour Explanation'!"&amp;I42&amp;J42))*(VLOOKUP('ID Effort Calculations'!C42, 'Hour Explanation'!$A$6:$G$43, 7, FALSE)),"")</f>
        <v/>
      </c>
      <c r="F42" s="23"/>
      <c r="G42" s="104" t="s">
        <v>0</v>
      </c>
      <c r="H42" s="118" t="str">
        <f t="shared" si="1"/>
        <v/>
      </c>
      <c r="I42" s="119" t="str">
        <f>IF(D146="","",HLOOKUP(D146,'Hour Explanation'!$D$3:$F$4,2,FALSE))</f>
        <v/>
      </c>
      <c r="J42" s="119" t="str">
        <f>IF(C146="","",VLOOKUP(C146,'Hour Explanation'!$A$6:$B$43,2,FALSE))</f>
        <v/>
      </c>
      <c r="K42" s="104" t="s">
        <v>0</v>
      </c>
      <c r="L42" s="104" t="s">
        <v>0</v>
      </c>
      <c r="M42" s="104" t="s">
        <v>0</v>
      </c>
      <c r="N42" s="104" t="s">
        <v>0</v>
      </c>
      <c r="O42" s="99"/>
      <c r="P42" s="99"/>
      <c r="Q42" s="99"/>
      <c r="R42" s="99"/>
      <c r="S42" s="99"/>
      <c r="T42" s="99"/>
      <c r="U42" s="99"/>
      <c r="V42" s="99"/>
    </row>
    <row r="43" spans="2:22" x14ac:dyDescent="0.25">
      <c r="B43" s="31"/>
      <c r="C43" s="31"/>
      <c r="D43" s="12"/>
      <c r="E43" s="26" t="str">
        <f ca="1">IFERROR((INDIRECT("'Hour Explanation'!"&amp;I43&amp;J43))*(VLOOKUP('ID Effort Calculations'!C43, 'Hour Explanation'!$A$6:$G$43, 7, FALSE)),"")</f>
        <v/>
      </c>
      <c r="F43" s="24"/>
      <c r="G43" s="104" t="s">
        <v>0</v>
      </c>
      <c r="H43" s="118" t="str">
        <f t="shared" si="1"/>
        <v/>
      </c>
      <c r="I43" s="119" t="str">
        <f>IF(D147="","",HLOOKUP(D147,'Hour Explanation'!$D$3:$F$4,2,FALSE))</f>
        <v/>
      </c>
      <c r="J43" s="119" t="str">
        <f>IF(C147="","",VLOOKUP(C147,'Hour Explanation'!$A$6:$B$43,2,FALSE))</f>
        <v/>
      </c>
      <c r="K43" s="104" t="s">
        <v>0</v>
      </c>
      <c r="L43" s="104" t="s">
        <v>0</v>
      </c>
      <c r="M43" s="104" t="s">
        <v>0</v>
      </c>
      <c r="N43" s="104" t="s">
        <v>0</v>
      </c>
      <c r="O43" s="99"/>
      <c r="P43" s="99"/>
      <c r="Q43" s="99"/>
      <c r="R43" s="99"/>
      <c r="S43" s="99"/>
      <c r="T43" s="99"/>
      <c r="U43" s="99"/>
      <c r="V43" s="99"/>
    </row>
    <row r="44" spans="2:22" x14ac:dyDescent="0.25">
      <c r="B44" s="30"/>
      <c r="C44" s="30"/>
      <c r="D44" s="14"/>
      <c r="E44" s="26" t="str">
        <f ca="1">IFERROR((INDIRECT("'Hour Explanation'!"&amp;I44&amp;J44))*(VLOOKUP('ID Effort Calculations'!C44, 'Hour Explanation'!$A$6:$G$43, 7, FALSE)),"")</f>
        <v/>
      </c>
      <c r="F44" s="23"/>
      <c r="G44" s="104" t="s">
        <v>0</v>
      </c>
      <c r="H44" s="118" t="str">
        <f t="shared" si="1"/>
        <v/>
      </c>
      <c r="I44" s="119" t="str">
        <f>IF(D148="","",HLOOKUP(D148,'Hour Explanation'!$D$3:$F$4,2,FALSE))</f>
        <v/>
      </c>
      <c r="J44" s="119" t="str">
        <f>IF(C148="","",VLOOKUP(C148,'Hour Explanation'!$A$6:$B$43,2,FALSE))</f>
        <v/>
      </c>
      <c r="K44" s="104"/>
      <c r="L44" s="104" t="s">
        <v>0</v>
      </c>
      <c r="M44" s="104" t="s">
        <v>0</v>
      </c>
      <c r="N44" s="104" t="s">
        <v>0</v>
      </c>
      <c r="O44" s="99"/>
      <c r="P44" s="99"/>
      <c r="Q44" s="99"/>
      <c r="R44" s="99"/>
      <c r="S44" s="99"/>
      <c r="T44" s="99"/>
      <c r="U44" s="99"/>
      <c r="V44" s="99"/>
    </row>
    <row r="45" spans="2:22" x14ac:dyDescent="0.25">
      <c r="B45" s="31"/>
      <c r="C45" s="31"/>
      <c r="D45" s="12"/>
      <c r="E45" s="26" t="str">
        <f ca="1">IFERROR((INDIRECT("'Hour Explanation'!"&amp;I45&amp;J45))*(VLOOKUP('ID Effort Calculations'!C45, 'Hour Explanation'!$A$6:$G$43, 7, FALSE)),"")</f>
        <v/>
      </c>
      <c r="F45" s="24"/>
      <c r="G45" s="104"/>
      <c r="H45" s="118" t="str">
        <f t="shared" si="1"/>
        <v/>
      </c>
      <c r="I45" s="119" t="str">
        <f>IF(D149="","",HLOOKUP(D149,'Hour Explanation'!$D$3:$F$4,2,FALSE))</f>
        <v/>
      </c>
      <c r="J45" s="119" t="str">
        <f>IF(C149="","",VLOOKUP(C149,'Hour Explanation'!$A$6:$B$43,2,FALSE))</f>
        <v/>
      </c>
      <c r="K45" s="104"/>
      <c r="L45" s="104"/>
      <c r="M45" s="104"/>
      <c r="N45" s="104"/>
      <c r="O45" s="99"/>
      <c r="P45" s="99"/>
      <c r="Q45" s="99"/>
      <c r="R45" s="99"/>
      <c r="S45" s="99"/>
      <c r="T45" s="99"/>
      <c r="U45" s="99"/>
      <c r="V45" s="99"/>
    </row>
    <row r="46" spans="2:22" x14ac:dyDescent="0.25">
      <c r="B46" s="30"/>
      <c r="C46" s="30"/>
      <c r="D46" s="14"/>
      <c r="E46" s="26" t="str">
        <f ca="1">IFERROR((INDIRECT("'Hour Explanation'!"&amp;I46&amp;J46))*(VLOOKUP('ID Effort Calculations'!C46, 'Hour Explanation'!$A$6:$G$43, 7, FALSE)),"")</f>
        <v/>
      </c>
      <c r="F46" s="23"/>
      <c r="G46" s="104"/>
      <c r="H46" s="118" t="str">
        <f t="shared" si="1"/>
        <v/>
      </c>
      <c r="I46" s="119" t="str">
        <f>IF(D150="","",HLOOKUP(D150,'Hour Explanation'!$D$3:$F$4,2,FALSE))</f>
        <v/>
      </c>
      <c r="J46" s="119" t="str">
        <f>IF(C150="","",VLOOKUP(C150,'Hour Explanation'!$A$6:$B$43,2,FALSE))</f>
        <v/>
      </c>
      <c r="K46" s="104"/>
      <c r="L46" s="104"/>
      <c r="M46" s="104"/>
      <c r="N46" s="104"/>
      <c r="O46" s="99"/>
      <c r="P46" s="99"/>
      <c r="Q46" s="99"/>
      <c r="R46" s="99"/>
      <c r="S46" s="99"/>
      <c r="T46" s="99"/>
      <c r="U46" s="99"/>
      <c r="V46" s="99"/>
    </row>
    <row r="47" spans="2:22" x14ac:dyDescent="0.25">
      <c r="B47" s="31"/>
      <c r="C47" s="31"/>
      <c r="D47" s="12"/>
      <c r="E47" s="26" t="str">
        <f ca="1">IFERROR((INDIRECT("'Hour Explanation'!"&amp;I47&amp;J47))*(VLOOKUP('ID Effort Calculations'!C47, 'Hour Explanation'!$A$6:$G$43, 7, FALSE)),"")</f>
        <v/>
      </c>
      <c r="F47" s="24"/>
      <c r="G47" s="104"/>
      <c r="H47" s="118" t="str">
        <f t="shared" si="1"/>
        <v/>
      </c>
      <c r="I47" s="119" t="str">
        <f>IF(D151="","",HLOOKUP(D151,'Hour Explanation'!$D$3:$F$4,2,FALSE))</f>
        <v/>
      </c>
      <c r="J47" s="119" t="str">
        <f>IF(C151="","",VLOOKUP(C151,'Hour Explanation'!$A$6:$B$43,2,FALSE))</f>
        <v/>
      </c>
      <c r="K47" s="104"/>
      <c r="L47" s="104"/>
      <c r="M47" s="104"/>
      <c r="N47" s="104"/>
      <c r="O47" s="99"/>
      <c r="P47" s="99"/>
      <c r="Q47" s="99"/>
      <c r="R47" s="99"/>
      <c r="S47" s="99"/>
      <c r="T47" s="99"/>
      <c r="U47" s="99"/>
      <c r="V47" s="99"/>
    </row>
    <row r="48" spans="2:22" x14ac:dyDescent="0.25">
      <c r="B48" s="28"/>
      <c r="C48" s="28"/>
      <c r="D48" s="13"/>
      <c r="E48" s="26" t="str">
        <f ca="1">IFERROR((INDIRECT("'Hour Explanation'!"&amp;I48&amp;J48))*(VLOOKUP('ID Effort Calculations'!C48, 'Hour Explanation'!$A$6:$G$43, 7, FALSE)),"")</f>
        <v/>
      </c>
      <c r="F48" s="32"/>
      <c r="G48" s="104"/>
      <c r="H48" s="118" t="str">
        <f t="shared" si="1"/>
        <v/>
      </c>
      <c r="I48" s="119" t="str">
        <f>IF(D152="","",HLOOKUP(D152,'Hour Explanation'!$D$3:$F$4,2,FALSE))</f>
        <v/>
      </c>
      <c r="J48" s="119" t="str">
        <f>IF(C152="","",VLOOKUP(C152,'Hour Explanation'!$A$6:$B$43,2,FALSE))</f>
        <v/>
      </c>
      <c r="K48" s="104"/>
      <c r="L48" s="104"/>
      <c r="M48" s="104"/>
      <c r="N48" s="104"/>
      <c r="O48" s="99"/>
      <c r="P48" s="99"/>
      <c r="Q48" s="99"/>
      <c r="R48" s="99"/>
      <c r="S48" s="99"/>
      <c r="T48" s="99"/>
      <c r="U48" s="99"/>
      <c r="V48" s="99"/>
    </row>
    <row r="49" spans="2:22" x14ac:dyDescent="0.25">
      <c r="B49" s="29"/>
      <c r="C49" s="29"/>
      <c r="D49" s="11"/>
      <c r="E49" s="26" t="str">
        <f ca="1">IFERROR((INDIRECT("'Hour Explanation'!"&amp;I49&amp;J49))*(VLOOKUP('ID Effort Calculations'!C49, 'Hour Explanation'!$A$6:$G$43, 7, FALSE)),"")</f>
        <v/>
      </c>
      <c r="F49" s="33"/>
      <c r="G49" s="104"/>
      <c r="H49" s="118" t="str">
        <f t="shared" si="1"/>
        <v/>
      </c>
      <c r="I49" s="119" t="str">
        <f>IF(D153="","",HLOOKUP(D153,'Hour Explanation'!$D$3:$F$4,2,FALSE))</f>
        <v/>
      </c>
      <c r="J49" s="119" t="str">
        <f>IF(C153="","",VLOOKUP(C153,'Hour Explanation'!$A$6:$B$43,2,FALSE))</f>
        <v/>
      </c>
      <c r="K49" s="104"/>
      <c r="L49" s="104"/>
      <c r="M49" s="104"/>
      <c r="N49" s="104"/>
      <c r="O49" s="99"/>
      <c r="P49" s="99"/>
      <c r="Q49" s="99"/>
      <c r="R49" s="99"/>
      <c r="S49" s="99"/>
      <c r="T49" s="99"/>
      <c r="U49" s="99"/>
      <c r="V49" s="99"/>
    </row>
    <row r="50" spans="2:22" x14ac:dyDescent="0.25">
      <c r="B50" s="30"/>
      <c r="C50" s="30"/>
      <c r="D50" s="14"/>
      <c r="E50" s="26" t="str">
        <f ca="1">IFERROR((INDIRECT("'Hour Explanation'!"&amp;I50&amp;J50))*(VLOOKUP('ID Effort Calculations'!C50, 'Hour Explanation'!$A$6:$G$43, 7, FALSE)),"")</f>
        <v/>
      </c>
      <c r="F50" s="23"/>
      <c r="G50" s="104"/>
      <c r="H50" s="118" t="str">
        <f t="shared" si="1"/>
        <v/>
      </c>
      <c r="I50" s="119" t="str">
        <f>IF(D154="","",HLOOKUP(D154,'Hour Explanation'!$D$3:$F$4,2,FALSE))</f>
        <v/>
      </c>
      <c r="J50" s="119" t="str">
        <f>IF(C154="","",VLOOKUP(C154,'Hour Explanation'!$A$6:$B$43,2,FALSE))</f>
        <v/>
      </c>
      <c r="K50" s="104"/>
      <c r="L50" s="104"/>
      <c r="M50" s="104"/>
      <c r="N50" s="104"/>
      <c r="O50" s="99"/>
      <c r="P50" s="99"/>
      <c r="Q50" s="99"/>
      <c r="R50" s="99"/>
      <c r="S50" s="99"/>
      <c r="T50" s="99"/>
      <c r="U50" s="99"/>
      <c r="V50" s="99"/>
    </row>
    <row r="51" spans="2:22" x14ac:dyDescent="0.25">
      <c r="B51" s="31"/>
      <c r="C51" s="31"/>
      <c r="D51" s="12"/>
      <c r="E51" s="26" t="str">
        <f ca="1">IFERROR((INDIRECT("'Hour Explanation'!"&amp;I51&amp;J51))*(VLOOKUP('ID Effort Calculations'!C51, 'Hour Explanation'!$A$6:$G$43, 7, FALSE)),"")</f>
        <v/>
      </c>
      <c r="F51" s="24"/>
      <c r="G51" s="104"/>
      <c r="H51" s="118" t="str">
        <f t="shared" si="1"/>
        <v/>
      </c>
      <c r="I51" s="119" t="str">
        <f>IF(D155="","",HLOOKUP(D155,'Hour Explanation'!$D$3:$F$4,2,FALSE))</f>
        <v/>
      </c>
      <c r="J51" s="119" t="str">
        <f>IF(C155="","",VLOOKUP(C155,'Hour Explanation'!$A$6:$B$43,2,FALSE))</f>
        <v/>
      </c>
      <c r="K51" s="104"/>
      <c r="L51" s="104"/>
      <c r="M51" s="104"/>
      <c r="N51" s="104"/>
      <c r="O51" s="99"/>
      <c r="P51" s="99"/>
      <c r="Q51" s="99"/>
      <c r="R51" s="99"/>
      <c r="S51" s="99"/>
      <c r="T51" s="99"/>
      <c r="U51" s="99"/>
      <c r="V51" s="99"/>
    </row>
    <row r="52" spans="2:22" x14ac:dyDescent="0.25">
      <c r="B52" s="30"/>
      <c r="C52" s="30"/>
      <c r="D52" s="14"/>
      <c r="E52" s="26" t="str">
        <f ca="1">IFERROR((INDIRECT("'Hour Explanation'!"&amp;I52&amp;J52))*(VLOOKUP('ID Effort Calculations'!C52, 'Hour Explanation'!$A$6:$G$43, 7, FALSE)),"")</f>
        <v/>
      </c>
      <c r="F52" s="23"/>
      <c r="G52" s="104"/>
      <c r="H52" s="118" t="str">
        <f t="shared" si="1"/>
        <v/>
      </c>
      <c r="I52" s="119" t="str">
        <f>IF(D156="","",HLOOKUP(D156,'Hour Explanation'!$D$3:$F$4,2,FALSE))</f>
        <v/>
      </c>
      <c r="J52" s="119" t="str">
        <f>IF(C156="","",VLOOKUP(C156,'Hour Explanation'!$A$6:$B$43,2,FALSE))</f>
        <v/>
      </c>
      <c r="K52" s="104"/>
      <c r="L52" s="104"/>
      <c r="M52" s="104"/>
      <c r="N52" s="104"/>
      <c r="O52" s="99"/>
      <c r="P52" s="99"/>
      <c r="Q52" s="99"/>
      <c r="R52" s="99"/>
      <c r="S52" s="99"/>
      <c r="T52" s="99"/>
      <c r="U52" s="99"/>
      <c r="V52" s="99"/>
    </row>
    <row r="53" spans="2:22" x14ac:dyDescent="0.25">
      <c r="B53" s="31"/>
      <c r="C53" s="31"/>
      <c r="D53" s="12"/>
      <c r="E53" s="26" t="str">
        <f ca="1">IFERROR((INDIRECT("'Hour Explanation'!"&amp;I53&amp;J53))*(VLOOKUP('ID Effort Calculations'!C53, 'Hour Explanation'!$A$6:$G$43, 7, FALSE)),"")</f>
        <v/>
      </c>
      <c r="F53" s="24"/>
      <c r="G53" s="104"/>
      <c r="H53" s="118" t="str">
        <f t="shared" si="1"/>
        <v/>
      </c>
      <c r="I53" s="119" t="str">
        <f>IF(D157="","",HLOOKUP(D157,'Hour Explanation'!$D$3:$F$4,2,FALSE))</f>
        <v/>
      </c>
      <c r="J53" s="119" t="str">
        <f>IF(C157="","",VLOOKUP(C157,'Hour Explanation'!$A$6:$B$43,2,FALSE))</f>
        <v/>
      </c>
      <c r="K53" s="104"/>
      <c r="L53" s="104"/>
      <c r="M53" s="104"/>
      <c r="N53" s="104"/>
      <c r="O53" s="99"/>
      <c r="P53" s="99"/>
      <c r="Q53" s="99"/>
      <c r="R53" s="99"/>
      <c r="S53" s="99"/>
      <c r="T53" s="99"/>
      <c r="U53" s="99"/>
      <c r="V53" s="99"/>
    </row>
    <row r="54" spans="2:22" x14ac:dyDescent="0.25">
      <c r="B54" s="30"/>
      <c r="C54" s="30"/>
      <c r="D54" s="14"/>
      <c r="E54" s="26" t="str">
        <f ca="1">IFERROR((INDIRECT("'Hour Explanation'!"&amp;I54&amp;J54))*(VLOOKUP('ID Effort Calculations'!C54, 'Hour Explanation'!$A$6:$G$43, 7, FALSE)),"")</f>
        <v/>
      </c>
      <c r="F54" s="23"/>
      <c r="G54" s="104"/>
      <c r="H54" s="118" t="str">
        <f t="shared" si="1"/>
        <v/>
      </c>
      <c r="I54" s="119" t="str">
        <f>IF(D158="","",HLOOKUP(D158,'Hour Explanation'!$D$3:$F$4,2,FALSE))</f>
        <v/>
      </c>
      <c r="J54" s="119" t="str">
        <f>IF(C158="","",VLOOKUP(C158,'Hour Explanation'!$A$6:$B$43,2,FALSE))</f>
        <v/>
      </c>
      <c r="K54" s="104"/>
      <c r="L54" s="104"/>
      <c r="M54" s="104"/>
      <c r="N54" s="104"/>
      <c r="O54" s="99"/>
      <c r="P54" s="99"/>
      <c r="Q54" s="99"/>
      <c r="R54" s="99"/>
      <c r="S54" s="99"/>
      <c r="T54" s="99"/>
      <c r="U54" s="99"/>
      <c r="V54" s="99"/>
    </row>
    <row r="55" spans="2:22" x14ac:dyDescent="0.25">
      <c r="B55" s="31"/>
      <c r="C55" s="31"/>
      <c r="D55" s="12"/>
      <c r="E55" s="26" t="str">
        <f ca="1">IFERROR((INDIRECT("'Hour Explanation'!"&amp;I55&amp;J55))*(VLOOKUP('ID Effort Calculations'!C55, 'Hour Explanation'!$A$6:$G$43, 7, FALSE)),"")</f>
        <v/>
      </c>
      <c r="F55" s="24"/>
      <c r="G55" s="104"/>
      <c r="H55" s="118" t="str">
        <f t="shared" si="1"/>
        <v/>
      </c>
      <c r="I55" s="119" t="str">
        <f>IF(D159="","",HLOOKUP(D159,'Hour Explanation'!$D$3:$F$4,2,FALSE))</f>
        <v/>
      </c>
      <c r="J55" s="119" t="str">
        <f>IF(C159="","",VLOOKUP(C159,'Hour Explanation'!$A$6:$B$43,2,FALSE))</f>
        <v/>
      </c>
      <c r="K55" s="104"/>
      <c r="L55" s="104"/>
      <c r="M55" s="104"/>
      <c r="N55" s="104"/>
      <c r="O55" s="99"/>
      <c r="P55" s="99"/>
      <c r="Q55" s="99"/>
      <c r="R55" s="99"/>
      <c r="S55" s="99"/>
      <c r="T55" s="99"/>
      <c r="U55" s="99"/>
      <c r="V55" s="99"/>
    </row>
    <row r="56" spans="2:22" x14ac:dyDescent="0.25">
      <c r="B56" s="30"/>
      <c r="C56" s="30"/>
      <c r="D56" s="14"/>
      <c r="E56" s="26" t="str">
        <f ca="1">IFERROR((INDIRECT("'Hour Explanation'!"&amp;I56&amp;J56))*(VLOOKUP('ID Effort Calculations'!C56, 'Hour Explanation'!$A$6:$G$43, 7, FALSE)),"")</f>
        <v/>
      </c>
      <c r="F56" s="23"/>
      <c r="G56" s="104"/>
      <c r="H56" s="118" t="str">
        <f t="shared" si="1"/>
        <v/>
      </c>
      <c r="I56" s="119" t="str">
        <f>IF(D160="","",HLOOKUP(D160,'Hour Explanation'!$D$3:$F$4,2,FALSE))</f>
        <v/>
      </c>
      <c r="J56" s="119" t="str">
        <f>IF(C160="","",VLOOKUP(C160,'Hour Explanation'!$A$6:$B$43,2,FALSE))</f>
        <v/>
      </c>
      <c r="K56" s="104"/>
      <c r="L56" s="104"/>
      <c r="M56" s="104"/>
      <c r="N56" s="104"/>
      <c r="O56" s="99"/>
      <c r="P56" s="99"/>
      <c r="Q56" s="99"/>
      <c r="R56" s="99"/>
      <c r="S56" s="99"/>
      <c r="T56" s="99"/>
      <c r="U56" s="99"/>
      <c r="V56" s="99"/>
    </row>
    <row r="57" spans="2:22" x14ac:dyDescent="0.25">
      <c r="B57" s="31"/>
      <c r="C57" s="31"/>
      <c r="D57" s="12"/>
      <c r="E57" s="26" t="str">
        <f ca="1">IFERROR((INDIRECT("'Hour Explanation'!"&amp;I57&amp;J57))*(VLOOKUP('ID Effort Calculations'!C57, 'Hour Explanation'!$A$6:$G$43, 7, FALSE)),"")</f>
        <v/>
      </c>
      <c r="F57" s="24"/>
      <c r="G57" s="104"/>
      <c r="H57" s="118" t="str">
        <f t="shared" si="1"/>
        <v/>
      </c>
      <c r="I57" s="119" t="str">
        <f>IF(D161="","",HLOOKUP(D161,'Hour Explanation'!$D$3:$F$4,2,FALSE))</f>
        <v/>
      </c>
      <c r="J57" s="119" t="str">
        <f>IF(C161="","",VLOOKUP(C161,'Hour Explanation'!$A$6:$B$43,2,FALSE))</f>
        <v/>
      </c>
      <c r="K57" s="104"/>
      <c r="L57" s="104"/>
      <c r="M57" s="104"/>
      <c r="N57" s="104"/>
      <c r="O57" s="99"/>
      <c r="P57" s="99"/>
      <c r="Q57" s="99"/>
      <c r="R57" s="99"/>
      <c r="S57" s="99"/>
      <c r="T57" s="99"/>
      <c r="U57" s="99"/>
      <c r="V57" s="99"/>
    </row>
    <row r="58" spans="2:22" x14ac:dyDescent="0.25">
      <c r="B58" s="30"/>
      <c r="C58" s="30"/>
      <c r="D58" s="14"/>
      <c r="E58" s="26" t="str">
        <f ca="1">IFERROR((INDIRECT("'Hour Explanation'!"&amp;I58&amp;J58))*(VLOOKUP('ID Effort Calculations'!C58, 'Hour Explanation'!$A$6:$G$43, 7, FALSE)),"")</f>
        <v/>
      </c>
      <c r="F58" s="23"/>
      <c r="G58" s="104"/>
      <c r="H58" s="118" t="str">
        <f t="shared" si="1"/>
        <v/>
      </c>
      <c r="I58" s="119" t="str">
        <f>IF(D162="","",HLOOKUP(D162,'Hour Explanation'!$D$3:$F$4,2,FALSE))</f>
        <v/>
      </c>
      <c r="J58" s="119" t="str">
        <f>IF(C162="","",VLOOKUP(C162,'Hour Explanation'!$A$6:$B$43,2,FALSE))</f>
        <v/>
      </c>
      <c r="K58" s="104"/>
      <c r="L58" s="104"/>
      <c r="M58" s="104"/>
      <c r="N58" s="104"/>
      <c r="O58" s="99"/>
      <c r="P58" s="99"/>
      <c r="Q58" s="99"/>
      <c r="R58" s="99"/>
      <c r="S58" s="99"/>
      <c r="T58" s="99"/>
      <c r="U58" s="99"/>
      <c r="V58" s="99"/>
    </row>
    <row r="59" spans="2:22" x14ac:dyDescent="0.25">
      <c r="B59" s="31"/>
      <c r="C59" s="31"/>
      <c r="D59" s="12"/>
      <c r="E59" s="26" t="str">
        <f ca="1">IFERROR((INDIRECT("'Hour Explanation'!"&amp;I59&amp;J59))*(VLOOKUP('ID Effort Calculations'!C59, 'Hour Explanation'!$A$6:$G$43, 7, FALSE)),"")</f>
        <v/>
      </c>
      <c r="F59" s="24"/>
      <c r="G59" s="104"/>
      <c r="H59" s="118" t="str">
        <f t="shared" si="1"/>
        <v/>
      </c>
      <c r="I59" s="119" t="str">
        <f>IF(D163="","",HLOOKUP(D163,'Hour Explanation'!$D$3:$F$4,2,FALSE))</f>
        <v/>
      </c>
      <c r="J59" s="119" t="str">
        <f>IF(C163="","",VLOOKUP(C163,'Hour Explanation'!$A$6:$B$43,2,FALSE))</f>
        <v/>
      </c>
      <c r="K59" s="104"/>
      <c r="L59" s="104"/>
      <c r="M59" s="104"/>
      <c r="N59" s="104"/>
      <c r="O59" s="99"/>
      <c r="P59" s="99"/>
      <c r="Q59" s="99"/>
      <c r="R59" s="99"/>
      <c r="S59" s="99"/>
      <c r="T59" s="99"/>
      <c r="U59" s="99"/>
      <c r="V59" s="99"/>
    </row>
    <row r="60" spans="2:22" x14ac:dyDescent="0.25">
      <c r="B60" s="30"/>
      <c r="C60" s="30"/>
      <c r="D60" s="14"/>
      <c r="E60" s="26" t="str">
        <f ca="1">IFERROR((INDIRECT("'Hour Explanation'!"&amp;I60&amp;J60))*(VLOOKUP('ID Effort Calculations'!C60, 'Hour Explanation'!$A$6:$G$43, 7, FALSE)),"")</f>
        <v/>
      </c>
      <c r="F60" s="23"/>
      <c r="G60" s="104"/>
      <c r="H60" s="118" t="str">
        <f t="shared" si="1"/>
        <v/>
      </c>
      <c r="I60" s="119" t="str">
        <f>IF(D164="","",HLOOKUP(D164,'Hour Explanation'!$D$3:$F$4,2,FALSE))</f>
        <v/>
      </c>
      <c r="J60" s="119" t="str">
        <f>IF(C164="","",VLOOKUP(C164,'Hour Explanation'!$A$6:$B$43,2,FALSE))</f>
        <v/>
      </c>
      <c r="K60" s="104"/>
      <c r="L60" s="104"/>
      <c r="M60" s="104"/>
      <c r="N60" s="104"/>
      <c r="O60" s="99"/>
      <c r="P60" s="99"/>
      <c r="Q60" s="99"/>
      <c r="R60" s="99"/>
      <c r="S60" s="99"/>
      <c r="T60" s="99"/>
      <c r="U60" s="99"/>
      <c r="V60" s="99"/>
    </row>
    <row r="61" spans="2:22" x14ac:dyDescent="0.25">
      <c r="B61" s="31"/>
      <c r="C61" s="31"/>
      <c r="D61" s="12"/>
      <c r="E61" s="26" t="str">
        <f ca="1">IFERROR((INDIRECT("'Hour Explanation'!"&amp;I61&amp;J61))*(VLOOKUP('ID Effort Calculations'!C61, 'Hour Explanation'!$A$6:$G$43, 7, FALSE)),"")</f>
        <v/>
      </c>
      <c r="F61" s="24"/>
      <c r="G61" s="104"/>
      <c r="H61" s="118" t="str">
        <f t="shared" si="1"/>
        <v/>
      </c>
      <c r="I61" s="119" t="str">
        <f>IF(D165="","",HLOOKUP(D165,'Hour Explanation'!$D$3:$F$4,2,FALSE))</f>
        <v/>
      </c>
      <c r="J61" s="119" t="str">
        <f>IF(C165="","",VLOOKUP(C165,'Hour Explanation'!$A$6:$B$43,2,FALSE))</f>
        <v/>
      </c>
      <c r="K61" s="104"/>
      <c r="L61" s="104"/>
      <c r="M61" s="104"/>
      <c r="N61" s="104"/>
      <c r="O61" s="99"/>
      <c r="P61" s="99"/>
      <c r="Q61" s="99"/>
      <c r="R61" s="99"/>
      <c r="S61" s="99"/>
      <c r="T61" s="99"/>
      <c r="U61" s="99"/>
      <c r="V61" s="99"/>
    </row>
    <row r="62" spans="2:22" x14ac:dyDescent="0.25">
      <c r="B62" s="30"/>
      <c r="C62" s="30"/>
      <c r="D62" s="14"/>
      <c r="E62" s="26" t="str">
        <f ca="1">IFERROR((INDIRECT("'Hour Explanation'!"&amp;I62&amp;J62))*(VLOOKUP('ID Effort Calculations'!C62, 'Hour Explanation'!$A$6:$G$43, 7, FALSE)),"")</f>
        <v/>
      </c>
      <c r="F62" s="23"/>
      <c r="G62" s="104"/>
      <c r="H62" s="118" t="str">
        <f t="shared" si="1"/>
        <v/>
      </c>
      <c r="I62" s="119" t="str">
        <f>IF(D166="","",HLOOKUP(D166,'Hour Explanation'!$D$3:$F$4,2,FALSE))</f>
        <v/>
      </c>
      <c r="J62" s="119" t="str">
        <f>IF(C166="","",VLOOKUP(C166,'Hour Explanation'!$A$6:$B$43,2,FALSE))</f>
        <v/>
      </c>
      <c r="K62" s="104"/>
      <c r="L62" s="104"/>
      <c r="M62" s="104"/>
      <c r="N62" s="104"/>
      <c r="O62" s="99"/>
      <c r="P62" s="99"/>
      <c r="Q62" s="99"/>
      <c r="R62" s="99"/>
      <c r="S62" s="99"/>
      <c r="T62" s="99"/>
      <c r="U62" s="99"/>
      <c r="V62" s="99"/>
    </row>
    <row r="63" spans="2:22" x14ac:dyDescent="0.25">
      <c r="B63" s="31"/>
      <c r="C63" s="31"/>
      <c r="D63" s="12"/>
      <c r="E63" s="26" t="str">
        <f ca="1">IFERROR((INDIRECT("'Hour Explanation'!"&amp;I63&amp;J63))*(VLOOKUP('ID Effort Calculations'!C63, 'Hour Explanation'!$A$6:$G$43, 7, FALSE)),"")</f>
        <v/>
      </c>
      <c r="F63" s="24"/>
      <c r="G63" s="104"/>
      <c r="H63" s="118" t="str">
        <f t="shared" si="1"/>
        <v/>
      </c>
      <c r="I63" s="119" t="str">
        <f>IF(D167="","",HLOOKUP(D167,'Hour Explanation'!$D$3:$F$4,2,FALSE))</f>
        <v/>
      </c>
      <c r="J63" s="119" t="str">
        <f>IF(C167="","",VLOOKUP(C167,'Hour Explanation'!$A$6:$B$43,2,FALSE))</f>
        <v/>
      </c>
      <c r="K63" s="104"/>
      <c r="L63" s="104"/>
      <c r="M63" s="104"/>
      <c r="N63" s="104"/>
      <c r="O63" s="99"/>
      <c r="P63" s="99"/>
      <c r="Q63" s="99"/>
      <c r="R63" s="99"/>
      <c r="S63" s="99"/>
      <c r="T63" s="99"/>
      <c r="U63" s="99"/>
      <c r="V63" s="99"/>
    </row>
    <row r="64" spans="2:22" x14ac:dyDescent="0.25">
      <c r="B64" s="30"/>
      <c r="C64" s="30"/>
      <c r="D64" s="14"/>
      <c r="E64" s="26" t="str">
        <f ca="1">IFERROR((INDIRECT("'Hour Explanation'!"&amp;I64&amp;J64))*(VLOOKUP('ID Effort Calculations'!C64, 'Hour Explanation'!$A$6:$G$43, 7, FALSE)),"")</f>
        <v/>
      </c>
      <c r="F64" s="23"/>
      <c r="G64" s="104"/>
      <c r="H64" s="118" t="str">
        <f t="shared" ref="H64:H80" si="2">IF($F166="Yes",$E166,"")</f>
        <v/>
      </c>
      <c r="I64" s="119" t="str">
        <f>IF(D168="","",HLOOKUP(D168,'Hour Explanation'!$D$3:$F$4,2,FALSE))</f>
        <v/>
      </c>
      <c r="J64" s="119" t="str">
        <f>IF(C168="","",VLOOKUP(C168,'Hour Explanation'!$A$6:$B$43,2,FALSE))</f>
        <v/>
      </c>
      <c r="K64" s="104"/>
      <c r="L64" s="104"/>
      <c r="M64" s="104"/>
      <c r="N64" s="104"/>
      <c r="O64" s="99"/>
      <c r="P64" s="99"/>
      <c r="Q64" s="99"/>
      <c r="R64" s="99"/>
      <c r="S64" s="99"/>
      <c r="T64" s="99"/>
      <c r="U64" s="99"/>
      <c r="V64" s="99"/>
    </row>
    <row r="65" spans="2:22" x14ac:dyDescent="0.25">
      <c r="B65" s="31"/>
      <c r="C65" s="31"/>
      <c r="D65" s="12"/>
      <c r="E65" s="26" t="str">
        <f ca="1">IFERROR((INDIRECT("'Hour Explanation'!"&amp;I65&amp;J65))*(VLOOKUP('ID Effort Calculations'!C65, 'Hour Explanation'!$A$6:$G$43, 7, FALSE)),"")</f>
        <v/>
      </c>
      <c r="F65" s="24"/>
      <c r="G65" s="104"/>
      <c r="H65" s="118" t="str">
        <f t="shared" si="2"/>
        <v/>
      </c>
      <c r="I65" s="119" t="str">
        <f>IF(D169="","",HLOOKUP(D169,'Hour Explanation'!$D$3:$F$4,2,FALSE))</f>
        <v/>
      </c>
      <c r="J65" s="119" t="str">
        <f>IF(C169="","",VLOOKUP(C169,'Hour Explanation'!$A$6:$B$43,2,FALSE))</f>
        <v/>
      </c>
      <c r="K65" s="104"/>
      <c r="L65" s="104"/>
      <c r="M65" s="104"/>
      <c r="N65" s="104"/>
      <c r="O65" s="99"/>
      <c r="P65" s="99"/>
      <c r="Q65" s="99"/>
      <c r="R65" s="99"/>
      <c r="S65" s="99"/>
      <c r="T65" s="99"/>
      <c r="U65" s="99"/>
      <c r="V65" s="99"/>
    </row>
    <row r="66" spans="2:22" x14ac:dyDescent="0.25">
      <c r="B66" s="30"/>
      <c r="C66" s="30"/>
      <c r="D66" s="14"/>
      <c r="E66" s="26" t="str">
        <f ca="1">IFERROR((INDIRECT("'Hour Explanation'!"&amp;I66&amp;J66))*(VLOOKUP('ID Effort Calculations'!C66, 'Hour Explanation'!$A$6:$G$43, 7, FALSE)),"")</f>
        <v/>
      </c>
      <c r="F66" s="23"/>
      <c r="G66" s="104"/>
      <c r="H66" s="118" t="str">
        <f t="shared" si="2"/>
        <v/>
      </c>
      <c r="I66" s="119" t="str">
        <f>IF(D170="","",HLOOKUP(D170,'Hour Explanation'!$D$3:$F$4,2,FALSE))</f>
        <v/>
      </c>
      <c r="J66" s="119" t="str">
        <f>IF(C170="","",VLOOKUP(C170,'Hour Explanation'!$A$6:$B$43,2,FALSE))</f>
        <v/>
      </c>
      <c r="K66" s="104"/>
      <c r="L66" s="104"/>
      <c r="M66" s="104"/>
      <c r="N66" s="104"/>
      <c r="O66" s="99"/>
      <c r="P66" s="99"/>
      <c r="Q66" s="99"/>
      <c r="R66" s="99"/>
      <c r="S66" s="99"/>
      <c r="T66" s="99"/>
      <c r="U66" s="99"/>
      <c r="V66" s="99"/>
    </row>
    <row r="67" spans="2:22" x14ac:dyDescent="0.25">
      <c r="B67" s="31"/>
      <c r="C67" s="31"/>
      <c r="D67" s="12"/>
      <c r="E67" s="26" t="str">
        <f ca="1">IFERROR((INDIRECT("'Hour Explanation'!"&amp;I67&amp;J67))*(VLOOKUP('ID Effort Calculations'!C67, 'Hour Explanation'!$A$6:$G$43, 7, FALSE)),"")</f>
        <v/>
      </c>
      <c r="F67" s="24"/>
      <c r="G67" s="104"/>
      <c r="H67" s="118" t="str">
        <f t="shared" si="2"/>
        <v/>
      </c>
      <c r="I67" s="119" t="str">
        <f>IF(D171="","",HLOOKUP(D171,'Hour Explanation'!$D$3:$F$4,2,FALSE))</f>
        <v/>
      </c>
      <c r="J67" s="119" t="str">
        <f>IF(C171="","",VLOOKUP(C171,'Hour Explanation'!$A$6:$B$43,2,FALSE))</f>
        <v/>
      </c>
      <c r="K67" s="104"/>
      <c r="L67" s="104"/>
      <c r="M67" s="104"/>
      <c r="N67" s="104"/>
      <c r="O67" s="99"/>
      <c r="P67" s="99"/>
      <c r="Q67" s="99"/>
      <c r="R67" s="99"/>
      <c r="S67" s="99"/>
      <c r="T67" s="99"/>
      <c r="U67" s="99"/>
      <c r="V67" s="99"/>
    </row>
    <row r="68" spans="2:22" x14ac:dyDescent="0.25">
      <c r="B68" s="30"/>
      <c r="C68" s="30"/>
      <c r="D68" s="14"/>
      <c r="E68" s="26" t="str">
        <f ca="1">IFERROR((INDIRECT("'Hour Explanation'!"&amp;I68&amp;J68))*(VLOOKUP('ID Effort Calculations'!C68, 'Hour Explanation'!$A$6:$G$43, 7, FALSE)),"")</f>
        <v/>
      </c>
      <c r="F68" s="23"/>
      <c r="G68" s="104"/>
      <c r="H68" s="118" t="str">
        <f t="shared" si="2"/>
        <v/>
      </c>
      <c r="I68" s="119" t="str">
        <f>IF(D172="","",HLOOKUP(D172,'Hour Explanation'!$D$3:$F$4,2,FALSE))</f>
        <v/>
      </c>
      <c r="J68" s="119" t="str">
        <f>IF(C172="","",VLOOKUP(C172,'Hour Explanation'!$A$6:$B$43,2,FALSE))</f>
        <v/>
      </c>
      <c r="K68" s="104"/>
      <c r="L68" s="104"/>
      <c r="M68" s="104"/>
      <c r="N68" s="104"/>
      <c r="O68" s="99"/>
      <c r="P68" s="99"/>
      <c r="Q68" s="99"/>
      <c r="R68" s="99"/>
      <c r="S68" s="99"/>
      <c r="T68" s="99"/>
      <c r="U68" s="99"/>
      <c r="V68" s="99"/>
    </row>
    <row r="69" spans="2:22" x14ac:dyDescent="0.25">
      <c r="B69" s="31"/>
      <c r="C69" s="31"/>
      <c r="D69" s="12"/>
      <c r="E69" s="26" t="str">
        <f ca="1">IFERROR((INDIRECT("'Hour Explanation'!"&amp;I69&amp;J69))*(VLOOKUP('ID Effort Calculations'!C69, 'Hour Explanation'!$A$6:$G$43, 7, FALSE)),"")</f>
        <v/>
      </c>
      <c r="F69" s="24"/>
      <c r="G69" s="104"/>
      <c r="H69" s="118" t="str">
        <f t="shared" si="2"/>
        <v/>
      </c>
      <c r="I69" s="119" t="str">
        <f>IF(D173="","",HLOOKUP(D173,'Hour Explanation'!$D$3:$F$4,2,FALSE))</f>
        <v/>
      </c>
      <c r="J69" s="119" t="str">
        <f>IF(C173="","",VLOOKUP(C173,'Hour Explanation'!$A$6:$B$43,2,FALSE))</f>
        <v/>
      </c>
      <c r="K69" s="104"/>
      <c r="L69" s="104"/>
      <c r="M69" s="104"/>
      <c r="N69" s="104"/>
      <c r="O69" s="99"/>
      <c r="P69" s="99"/>
      <c r="Q69" s="99"/>
      <c r="R69" s="99"/>
      <c r="S69" s="99"/>
      <c r="T69" s="99"/>
      <c r="U69" s="99"/>
      <c r="V69" s="99"/>
    </row>
    <row r="70" spans="2:22" x14ac:dyDescent="0.25">
      <c r="B70" s="28"/>
      <c r="C70" s="28"/>
      <c r="D70" s="13"/>
      <c r="E70" s="26" t="str">
        <f ca="1">IFERROR((INDIRECT("'Hour Explanation'!"&amp;I70&amp;J70))*(VLOOKUP('ID Effort Calculations'!C70, 'Hour Explanation'!$A$6:$G$43, 7, FALSE)),"")</f>
        <v/>
      </c>
      <c r="F70" s="32"/>
      <c r="G70" s="104"/>
      <c r="H70" s="118" t="str">
        <f t="shared" si="2"/>
        <v/>
      </c>
      <c r="I70" s="119" t="str">
        <f>IF(D174="","",HLOOKUP(D174,'Hour Explanation'!$D$3:$F$4,2,FALSE))</f>
        <v/>
      </c>
      <c r="J70" s="119" t="str">
        <f>IF(C174="","",VLOOKUP(C174,'Hour Explanation'!$A$6:$B$43,2,FALSE))</f>
        <v/>
      </c>
      <c r="K70" s="104"/>
      <c r="L70" s="104"/>
      <c r="M70" s="104"/>
      <c r="N70" s="104"/>
      <c r="O70" s="99"/>
      <c r="P70" s="99"/>
      <c r="Q70" s="99"/>
      <c r="R70" s="99"/>
      <c r="S70" s="99"/>
      <c r="T70" s="99"/>
      <c r="U70" s="99"/>
      <c r="V70" s="99"/>
    </row>
    <row r="71" spans="2:22" x14ac:dyDescent="0.25">
      <c r="B71" s="29"/>
      <c r="C71" s="29"/>
      <c r="D71" s="11"/>
      <c r="E71" s="26" t="str">
        <f ca="1">IFERROR((INDIRECT("'Hour Explanation'!"&amp;I71&amp;J71))*(VLOOKUP('ID Effort Calculations'!C71, 'Hour Explanation'!$A$6:$G$43, 7, FALSE)),"")</f>
        <v/>
      </c>
      <c r="F71" s="33"/>
      <c r="G71" s="104"/>
      <c r="H71" s="118" t="str">
        <f t="shared" si="2"/>
        <v/>
      </c>
      <c r="I71" s="119" t="str">
        <f>IF(D175="","",HLOOKUP(D175,'Hour Explanation'!$D$3:$F$4,2,FALSE))</f>
        <v/>
      </c>
      <c r="J71" s="119" t="str">
        <f>IF(C175="","",VLOOKUP(C175,'Hour Explanation'!$A$6:$B$43,2,FALSE))</f>
        <v/>
      </c>
      <c r="K71" s="104"/>
      <c r="L71" s="104"/>
      <c r="M71" s="104"/>
      <c r="N71" s="104"/>
      <c r="O71" s="99"/>
      <c r="P71" s="99"/>
      <c r="Q71" s="99"/>
      <c r="R71" s="99"/>
      <c r="S71" s="99"/>
      <c r="T71" s="99"/>
      <c r="U71" s="99"/>
      <c r="V71" s="99"/>
    </row>
    <row r="72" spans="2:22" x14ac:dyDescent="0.25">
      <c r="B72" s="30"/>
      <c r="C72" s="30"/>
      <c r="D72" s="14"/>
      <c r="E72" s="26" t="str">
        <f ca="1">IFERROR((INDIRECT("'Hour Explanation'!"&amp;I72&amp;J72))*(VLOOKUP('ID Effort Calculations'!C72, 'Hour Explanation'!$A$6:$G$43, 7, FALSE)),"")</f>
        <v/>
      </c>
      <c r="F72" s="23"/>
      <c r="G72" s="104"/>
      <c r="H72" s="118" t="str">
        <f t="shared" si="2"/>
        <v/>
      </c>
      <c r="I72" s="119" t="str">
        <f>IF(D176="","",HLOOKUP(D176,'Hour Explanation'!$D$3:$F$4,2,FALSE))</f>
        <v/>
      </c>
      <c r="J72" s="119" t="str">
        <f>IF(C176="","",VLOOKUP(C176,'Hour Explanation'!$A$6:$B$43,2,FALSE))</f>
        <v/>
      </c>
      <c r="K72" s="104"/>
      <c r="L72" s="104"/>
      <c r="M72" s="104"/>
      <c r="N72" s="104"/>
      <c r="O72" s="99"/>
      <c r="P72" s="99"/>
      <c r="Q72" s="99"/>
      <c r="R72" s="99"/>
      <c r="S72" s="99"/>
      <c r="T72" s="99"/>
      <c r="U72" s="99"/>
      <c r="V72" s="99"/>
    </row>
    <row r="73" spans="2:22" x14ac:dyDescent="0.25">
      <c r="B73" s="31"/>
      <c r="C73" s="31"/>
      <c r="D73" s="12"/>
      <c r="E73" s="26" t="str">
        <f ca="1">IFERROR((INDIRECT("'Hour Explanation'!"&amp;I73&amp;J73))*(VLOOKUP('ID Effort Calculations'!C73, 'Hour Explanation'!$A$6:$G$43, 7, FALSE)),"")</f>
        <v/>
      </c>
      <c r="F73" s="24"/>
      <c r="G73" s="104"/>
      <c r="H73" s="118" t="str">
        <f t="shared" si="2"/>
        <v/>
      </c>
      <c r="I73" s="119" t="str">
        <f>IF(D177="","",HLOOKUP(D177,'Hour Explanation'!$D$3:$F$4,2,FALSE))</f>
        <v/>
      </c>
      <c r="J73" s="119" t="str">
        <f>IF(C177="","",VLOOKUP(C177,'Hour Explanation'!$A$6:$B$43,2,FALSE))</f>
        <v/>
      </c>
      <c r="K73" s="104"/>
      <c r="L73" s="104"/>
      <c r="M73" s="104"/>
      <c r="N73" s="104"/>
      <c r="O73" s="99"/>
      <c r="P73" s="99"/>
      <c r="Q73" s="99"/>
      <c r="R73" s="99"/>
      <c r="S73" s="99"/>
      <c r="T73" s="99"/>
      <c r="U73" s="99"/>
      <c r="V73" s="99"/>
    </row>
    <row r="74" spans="2:22" x14ac:dyDescent="0.25">
      <c r="B74" s="30"/>
      <c r="C74" s="30"/>
      <c r="D74" s="14"/>
      <c r="E74" s="26" t="str">
        <f ca="1">IFERROR((INDIRECT("'Hour Explanation'!"&amp;I74&amp;J74))*(VLOOKUP('ID Effort Calculations'!C74, 'Hour Explanation'!$A$6:$G$43, 7, FALSE)),"")</f>
        <v/>
      </c>
      <c r="F74" s="23"/>
      <c r="G74" s="104"/>
      <c r="H74" s="118" t="str">
        <f t="shared" si="2"/>
        <v/>
      </c>
      <c r="I74" s="119" t="str">
        <f>IF(D178="","",HLOOKUP(D178,'Hour Explanation'!$D$3:$F$4,2,FALSE))</f>
        <v/>
      </c>
      <c r="J74" s="119" t="str">
        <f>IF(C178="","",VLOOKUP(C178,'Hour Explanation'!$A$6:$B$43,2,FALSE))</f>
        <v/>
      </c>
      <c r="K74" s="104"/>
      <c r="L74" s="104"/>
      <c r="M74" s="104"/>
      <c r="N74" s="104"/>
      <c r="O74" s="99"/>
      <c r="P74" s="99"/>
      <c r="Q74" s="99"/>
      <c r="R74" s="99"/>
      <c r="S74" s="99"/>
      <c r="T74" s="99"/>
      <c r="U74" s="99"/>
      <c r="V74" s="99"/>
    </row>
    <row r="75" spans="2:22" x14ac:dyDescent="0.25">
      <c r="B75" s="31"/>
      <c r="C75" s="31"/>
      <c r="D75" s="12"/>
      <c r="E75" s="26" t="str">
        <f ca="1">IFERROR((INDIRECT("'Hour Explanation'!"&amp;I75&amp;J75))*(VLOOKUP('ID Effort Calculations'!C75, 'Hour Explanation'!$A$6:$G$43, 7, FALSE)),"")</f>
        <v/>
      </c>
      <c r="F75" s="24"/>
      <c r="G75" s="104"/>
      <c r="H75" s="118" t="str">
        <f t="shared" si="2"/>
        <v/>
      </c>
      <c r="I75" s="119" t="str">
        <f>IF(D179="","",HLOOKUP(D179,'Hour Explanation'!$D$3:$F$4,2,FALSE))</f>
        <v/>
      </c>
      <c r="J75" s="119" t="str">
        <f>IF(C179="","",VLOOKUP(C179,'Hour Explanation'!$A$6:$B$43,2,FALSE))</f>
        <v/>
      </c>
      <c r="K75" s="104"/>
      <c r="L75" s="104"/>
      <c r="M75" s="104"/>
      <c r="N75" s="104"/>
      <c r="O75" s="99"/>
      <c r="P75" s="99"/>
      <c r="Q75" s="99"/>
      <c r="R75" s="99"/>
      <c r="S75" s="99"/>
      <c r="T75" s="99"/>
      <c r="U75" s="99"/>
      <c r="V75" s="99"/>
    </row>
    <row r="76" spans="2:22" x14ac:dyDescent="0.25">
      <c r="B76" s="30"/>
      <c r="C76" s="30"/>
      <c r="D76" s="14"/>
      <c r="E76" s="26" t="str">
        <f ca="1">IFERROR((INDIRECT("'Hour Explanation'!"&amp;I76&amp;J76))*(VLOOKUP('ID Effort Calculations'!C76, 'Hour Explanation'!$A$6:$G$43, 7, FALSE)),"")</f>
        <v/>
      </c>
      <c r="F76" s="23"/>
      <c r="G76" s="104"/>
      <c r="H76" s="118" t="str">
        <f t="shared" si="2"/>
        <v/>
      </c>
      <c r="I76" s="119" t="str">
        <f>IF(D180="","",HLOOKUP(D180,'Hour Explanation'!$D$3:$F$4,2,FALSE))</f>
        <v/>
      </c>
      <c r="J76" s="119" t="str">
        <f>IF(C180="","",VLOOKUP(C180,'Hour Explanation'!$A$6:$B$43,2,FALSE))</f>
        <v/>
      </c>
      <c r="K76" s="104"/>
      <c r="L76" s="104"/>
      <c r="M76" s="104"/>
      <c r="N76" s="104"/>
      <c r="O76" s="99"/>
      <c r="P76" s="99"/>
      <c r="Q76" s="99"/>
      <c r="R76" s="99"/>
      <c r="S76" s="99"/>
      <c r="T76" s="99"/>
      <c r="U76" s="99"/>
      <c r="V76" s="99"/>
    </row>
    <row r="77" spans="2:22" x14ac:dyDescent="0.25">
      <c r="B77" s="31"/>
      <c r="C77" s="31"/>
      <c r="D77" s="12"/>
      <c r="E77" s="26" t="str">
        <f ca="1">IFERROR((INDIRECT("'Hour Explanation'!"&amp;I77&amp;J77))*(VLOOKUP('ID Effort Calculations'!C77, 'Hour Explanation'!$A$6:$G$43, 7, FALSE)),"")</f>
        <v/>
      </c>
      <c r="F77" s="24"/>
      <c r="G77" s="104"/>
      <c r="H77" s="118" t="str">
        <f t="shared" si="2"/>
        <v/>
      </c>
      <c r="I77" s="119" t="str">
        <f>IF(D181="","",HLOOKUP(D181,'Hour Explanation'!$D$3:$F$4,2,FALSE))</f>
        <v/>
      </c>
      <c r="J77" s="119" t="str">
        <f>IF(C181="","",VLOOKUP(C181,'Hour Explanation'!$A$6:$B$43,2,FALSE))</f>
        <v/>
      </c>
      <c r="K77" s="104"/>
      <c r="L77" s="104"/>
      <c r="M77" s="104"/>
      <c r="N77" s="104"/>
      <c r="O77" s="99"/>
      <c r="P77" s="99"/>
      <c r="Q77" s="99"/>
      <c r="R77" s="99"/>
      <c r="S77" s="99"/>
      <c r="T77" s="99"/>
      <c r="U77" s="99"/>
      <c r="V77" s="99"/>
    </row>
    <row r="78" spans="2:22" x14ac:dyDescent="0.25">
      <c r="B78" s="30"/>
      <c r="C78" s="30"/>
      <c r="D78" s="14"/>
      <c r="E78" s="26" t="str">
        <f ca="1">IFERROR((INDIRECT("'Hour Explanation'!"&amp;I78&amp;J78))*(VLOOKUP('ID Effort Calculations'!C78, 'Hour Explanation'!$A$6:$G$43, 7, FALSE)),"")</f>
        <v/>
      </c>
      <c r="F78" s="23"/>
      <c r="G78" s="104"/>
      <c r="H78" s="118" t="str">
        <f t="shared" si="2"/>
        <v/>
      </c>
      <c r="I78" s="119" t="str">
        <f>IF(D182="","",HLOOKUP(D182,'Hour Explanation'!$D$3:$F$4,2,FALSE))</f>
        <v/>
      </c>
      <c r="J78" s="119" t="str">
        <f>IF(C182="","",VLOOKUP(C182,'Hour Explanation'!$A$6:$B$43,2,FALSE))</f>
        <v/>
      </c>
      <c r="K78" s="104"/>
      <c r="L78" s="104"/>
      <c r="M78" s="104"/>
      <c r="N78" s="104"/>
      <c r="O78" s="99"/>
      <c r="P78" s="99"/>
      <c r="Q78" s="99"/>
      <c r="R78" s="99"/>
      <c r="S78" s="99"/>
      <c r="T78" s="99"/>
      <c r="U78" s="99"/>
      <c r="V78" s="99"/>
    </row>
    <row r="79" spans="2:22" x14ac:dyDescent="0.25">
      <c r="B79" s="31"/>
      <c r="C79" s="31"/>
      <c r="D79" s="12"/>
      <c r="E79" s="26" t="str">
        <f ca="1">IFERROR((INDIRECT("'Hour Explanation'!"&amp;I79&amp;J79))*(VLOOKUP('ID Effort Calculations'!C79, 'Hour Explanation'!$A$6:$G$43, 7, FALSE)),"")</f>
        <v/>
      </c>
      <c r="F79" s="24"/>
      <c r="G79" s="104"/>
      <c r="H79" s="118" t="str">
        <f t="shared" si="2"/>
        <v/>
      </c>
      <c r="I79" s="119" t="str">
        <f>IF(D183="","",HLOOKUP(D183,'Hour Explanation'!$D$3:$F$4,2,FALSE))</f>
        <v/>
      </c>
      <c r="J79" s="119" t="str">
        <f>IF(C183="","",VLOOKUP(C183,'Hour Explanation'!$A$6:$B$43,2,FALSE))</f>
        <v/>
      </c>
      <c r="K79" s="104"/>
      <c r="L79" s="104"/>
      <c r="M79" s="104"/>
      <c r="N79" s="104"/>
      <c r="O79" s="99"/>
      <c r="P79" s="99"/>
      <c r="Q79" s="99"/>
      <c r="R79" s="99"/>
      <c r="S79" s="99"/>
      <c r="T79" s="99"/>
      <c r="U79" s="99"/>
      <c r="V79" s="99"/>
    </row>
    <row r="80" spans="2:22" x14ac:dyDescent="0.25">
      <c r="B80" s="30"/>
      <c r="C80" s="30"/>
      <c r="D80" s="14"/>
      <c r="E80" s="26" t="str">
        <f ca="1">IFERROR((INDIRECT("'Hour Explanation'!"&amp;I80&amp;J80))*(VLOOKUP('ID Effort Calculations'!C80, 'Hour Explanation'!$A$6:$G$43, 7, FALSE)),"")</f>
        <v/>
      </c>
      <c r="F80" s="23"/>
      <c r="G80" s="104"/>
      <c r="H80" s="118" t="str">
        <f t="shared" si="2"/>
        <v/>
      </c>
      <c r="I80" s="119" t="str">
        <f>IF(D184="","",HLOOKUP(D184,'Hour Explanation'!$D$3:$F$4,2,FALSE))</f>
        <v/>
      </c>
      <c r="J80" s="119" t="str">
        <f>IF(C184="","",VLOOKUP(C184,'Hour Explanation'!$A$6:$B$43,2,FALSE))</f>
        <v/>
      </c>
      <c r="K80" s="104"/>
      <c r="L80" s="104"/>
      <c r="M80" s="104"/>
      <c r="N80" s="104"/>
      <c r="O80" s="99"/>
      <c r="P80" s="99"/>
      <c r="Q80" s="99"/>
      <c r="R80" s="99"/>
      <c r="S80" s="99"/>
      <c r="T80" s="99"/>
      <c r="U80" s="99"/>
      <c r="V80" s="99"/>
    </row>
    <row r="81" spans="2:22" x14ac:dyDescent="0.25">
      <c r="B81" s="31"/>
      <c r="C81" s="31"/>
      <c r="D81" s="12"/>
      <c r="E81" s="26" t="str">
        <f ca="1">IFERROR((INDIRECT("'Hour Explanation'!"&amp;I81&amp;J81))*(VLOOKUP('ID Effort Calculations'!C81, 'Hour Explanation'!$A$6:$G$43, 7, FALSE)),"")</f>
        <v/>
      </c>
      <c r="F81" s="24"/>
      <c r="G81" s="104"/>
      <c r="H81" s="118" t="str">
        <f t="shared" ref="H81:H107" si="3">IF($F183="Yes",$E183,"")</f>
        <v/>
      </c>
      <c r="I81" s="119" t="str">
        <f>IF(D185="","",HLOOKUP(D185,'Hour Explanation'!$D$3:$F$4,2,FALSE))</f>
        <v/>
      </c>
      <c r="J81" s="119" t="str">
        <f>IF(C185="","",VLOOKUP(C185,'Hour Explanation'!$A$6:$B$43,2,FALSE))</f>
        <v/>
      </c>
      <c r="K81" s="104"/>
      <c r="L81" s="104"/>
      <c r="M81" s="104"/>
      <c r="N81" s="104"/>
      <c r="O81" s="99"/>
      <c r="P81" s="99"/>
      <c r="Q81" s="99"/>
      <c r="R81" s="99"/>
      <c r="S81" s="99"/>
      <c r="T81" s="99"/>
      <c r="U81" s="99"/>
      <c r="V81" s="99"/>
    </row>
    <row r="82" spans="2:22" x14ac:dyDescent="0.25">
      <c r="B82" s="30"/>
      <c r="C82" s="30"/>
      <c r="D82" s="14"/>
      <c r="E82" s="26" t="str">
        <f ca="1">IFERROR((INDIRECT("'Hour Explanation'!"&amp;I82&amp;J82))*(VLOOKUP('ID Effort Calculations'!C82, 'Hour Explanation'!$A$6:$G$43, 7, FALSE)),"")</f>
        <v/>
      </c>
      <c r="F82" s="23"/>
      <c r="G82" s="104"/>
      <c r="H82" s="118" t="str">
        <f t="shared" si="3"/>
        <v/>
      </c>
      <c r="I82" s="119" t="str">
        <f>IF(D186="","",HLOOKUP(D186,'Hour Explanation'!$D$3:$F$4,2,FALSE))</f>
        <v/>
      </c>
      <c r="J82" s="119" t="str">
        <f>IF(C186="","",VLOOKUP(C186,'Hour Explanation'!$A$6:$B$43,2,FALSE))</f>
        <v/>
      </c>
      <c r="K82" s="104"/>
      <c r="L82" s="104"/>
      <c r="M82" s="104"/>
      <c r="N82" s="104"/>
      <c r="O82" s="99"/>
      <c r="P82" s="99"/>
      <c r="Q82" s="99"/>
      <c r="R82" s="99"/>
      <c r="S82" s="99"/>
      <c r="T82" s="99"/>
      <c r="U82" s="99"/>
      <c r="V82" s="99"/>
    </row>
    <row r="83" spans="2:22" x14ac:dyDescent="0.25">
      <c r="B83" s="31"/>
      <c r="C83" s="31"/>
      <c r="D83" s="12"/>
      <c r="E83" s="26" t="str">
        <f ca="1">IFERROR((INDIRECT("'Hour Explanation'!"&amp;I83&amp;J83))*(VLOOKUP('ID Effort Calculations'!C83, 'Hour Explanation'!$A$6:$G$43, 7, FALSE)),"")</f>
        <v/>
      </c>
      <c r="F83" s="24"/>
      <c r="G83" s="104"/>
      <c r="H83" s="118" t="str">
        <f t="shared" si="3"/>
        <v/>
      </c>
      <c r="I83" s="119" t="str">
        <f>IF(D187="","",HLOOKUP(D187,'Hour Explanation'!$D$3:$F$4,2,FALSE))</f>
        <v/>
      </c>
      <c r="J83" s="119" t="str">
        <f>IF(C187="","",VLOOKUP(C187,'Hour Explanation'!$A$6:$B$43,2,FALSE))</f>
        <v/>
      </c>
      <c r="K83" s="104"/>
      <c r="L83" s="104"/>
      <c r="M83" s="104"/>
      <c r="N83" s="104"/>
      <c r="O83" s="99"/>
      <c r="P83" s="99"/>
      <c r="Q83" s="99"/>
      <c r="R83" s="99"/>
      <c r="S83" s="99"/>
      <c r="T83" s="99"/>
      <c r="U83" s="99"/>
      <c r="V83" s="99"/>
    </row>
    <row r="84" spans="2:22" x14ac:dyDescent="0.25">
      <c r="B84" s="30"/>
      <c r="C84" s="30"/>
      <c r="D84" s="14"/>
      <c r="E84" s="26" t="str">
        <f ca="1">IFERROR((INDIRECT("'Hour Explanation'!"&amp;I84&amp;J84))*(VLOOKUP('ID Effort Calculations'!C84, 'Hour Explanation'!$A$6:$G$43, 7, FALSE)),"")</f>
        <v/>
      </c>
      <c r="F84" s="23"/>
      <c r="G84" s="104"/>
      <c r="H84" s="118" t="str">
        <f t="shared" si="3"/>
        <v/>
      </c>
      <c r="I84" s="119" t="str">
        <f>IF(D188="","",HLOOKUP(D188,'Hour Explanation'!$D$3:$F$4,2,FALSE))</f>
        <v/>
      </c>
      <c r="J84" s="119" t="str">
        <f>IF(C188="","",VLOOKUP(C188,'Hour Explanation'!$A$6:$B$43,2,FALSE))</f>
        <v/>
      </c>
      <c r="K84" s="104"/>
      <c r="L84" s="104"/>
      <c r="M84" s="104"/>
      <c r="N84" s="104"/>
      <c r="O84" s="99"/>
      <c r="P84" s="99"/>
      <c r="Q84" s="99"/>
      <c r="R84" s="99"/>
      <c r="S84" s="99"/>
      <c r="T84" s="99"/>
      <c r="U84" s="99"/>
      <c r="V84" s="99"/>
    </row>
    <row r="85" spans="2:22" x14ac:dyDescent="0.25">
      <c r="B85" s="31"/>
      <c r="C85" s="31"/>
      <c r="D85" s="12"/>
      <c r="E85" s="26" t="str">
        <f ca="1">IFERROR((INDIRECT("'Hour Explanation'!"&amp;I85&amp;J85))*(VLOOKUP('ID Effort Calculations'!C85, 'Hour Explanation'!$A$6:$G$43, 7, FALSE)),"")</f>
        <v/>
      </c>
      <c r="F85" s="24"/>
      <c r="G85" s="104"/>
      <c r="H85" s="118" t="str">
        <f t="shared" si="3"/>
        <v/>
      </c>
      <c r="I85" s="119" t="str">
        <f>IF(D189="","",HLOOKUP(D189,'Hour Explanation'!$D$3:$F$4,2,FALSE))</f>
        <v/>
      </c>
      <c r="J85" s="119" t="str">
        <f>IF(C189="","",VLOOKUP(C189,'Hour Explanation'!$A$6:$B$43,2,FALSE))</f>
        <v/>
      </c>
      <c r="K85" s="104"/>
      <c r="L85" s="104"/>
      <c r="M85" s="104"/>
      <c r="N85" s="104"/>
      <c r="O85" s="99"/>
      <c r="P85" s="99"/>
      <c r="Q85" s="99"/>
      <c r="R85" s="99"/>
      <c r="S85" s="99"/>
      <c r="T85" s="99"/>
      <c r="U85" s="99"/>
      <c r="V85" s="99"/>
    </row>
    <row r="86" spans="2:22" x14ac:dyDescent="0.25">
      <c r="B86" s="28"/>
      <c r="C86" s="28"/>
      <c r="D86" s="13"/>
      <c r="E86" s="26" t="str">
        <f ca="1">IFERROR((INDIRECT("'Hour Explanation'!"&amp;I86&amp;J86))*(VLOOKUP('ID Effort Calculations'!C86, 'Hour Explanation'!$A$6:$G$43, 7, FALSE)),"")</f>
        <v/>
      </c>
      <c r="F86" s="32"/>
      <c r="G86" s="104"/>
      <c r="H86" s="118" t="str">
        <f t="shared" si="3"/>
        <v/>
      </c>
      <c r="I86" s="119" t="str">
        <f>IF(D190="","",HLOOKUP(D190,'Hour Explanation'!$D$3:$F$4,2,FALSE))</f>
        <v/>
      </c>
      <c r="J86" s="119" t="str">
        <f>IF(C190="","",VLOOKUP(C190,'Hour Explanation'!$A$6:$B$43,2,FALSE))</f>
        <v/>
      </c>
      <c r="K86" s="104"/>
      <c r="L86" s="104"/>
      <c r="M86" s="104"/>
      <c r="N86" s="104"/>
      <c r="O86" s="99"/>
      <c r="P86" s="99"/>
      <c r="Q86" s="99"/>
      <c r="R86" s="99"/>
      <c r="S86" s="99"/>
      <c r="T86" s="99"/>
      <c r="U86" s="99"/>
      <c r="V86" s="99"/>
    </row>
    <row r="87" spans="2:22" x14ac:dyDescent="0.25">
      <c r="B87" s="29"/>
      <c r="C87" s="29"/>
      <c r="D87" s="11"/>
      <c r="E87" s="26" t="str">
        <f ca="1">IFERROR((INDIRECT("'Hour Explanation'!"&amp;I87&amp;J87))*(VLOOKUP('ID Effort Calculations'!C87, 'Hour Explanation'!$A$6:$G$43, 7, FALSE)),"")</f>
        <v/>
      </c>
      <c r="F87" s="33"/>
      <c r="G87" s="104"/>
      <c r="H87" s="118" t="str">
        <f t="shared" si="3"/>
        <v/>
      </c>
      <c r="I87" s="119" t="str">
        <f>IF(D191="","",HLOOKUP(D191,'Hour Explanation'!$D$3:$F$4,2,FALSE))</f>
        <v/>
      </c>
      <c r="J87" s="119" t="str">
        <f>IF(C191="","",VLOOKUP(C191,'Hour Explanation'!$A$6:$B$43,2,FALSE))</f>
        <v/>
      </c>
      <c r="K87" s="104"/>
      <c r="L87" s="104"/>
      <c r="M87" s="104"/>
      <c r="N87" s="104"/>
      <c r="O87" s="99"/>
      <c r="P87" s="99"/>
      <c r="Q87" s="99"/>
      <c r="R87" s="99"/>
      <c r="S87" s="99"/>
      <c r="T87" s="99"/>
      <c r="U87" s="99"/>
      <c r="V87" s="99"/>
    </row>
    <row r="88" spans="2:22" x14ac:dyDescent="0.25">
      <c r="B88" s="30"/>
      <c r="C88" s="30"/>
      <c r="D88" s="14"/>
      <c r="E88" s="26" t="str">
        <f ca="1">IFERROR((INDIRECT("'Hour Explanation'!"&amp;I88&amp;J88))*(VLOOKUP('ID Effort Calculations'!C88, 'Hour Explanation'!$A$6:$G$43, 7, FALSE)),"")</f>
        <v/>
      </c>
      <c r="F88" s="23"/>
      <c r="G88" s="104"/>
      <c r="H88" s="118" t="str">
        <f t="shared" si="3"/>
        <v/>
      </c>
      <c r="I88" s="119" t="str">
        <f>IF(D192="","",HLOOKUP(D192,'Hour Explanation'!$D$3:$F$4,2,FALSE))</f>
        <v/>
      </c>
      <c r="J88" s="119" t="str">
        <f>IF(C192="","",VLOOKUP(C192,'Hour Explanation'!$A$6:$B$43,2,FALSE))</f>
        <v/>
      </c>
      <c r="K88" s="104"/>
      <c r="L88" s="104"/>
      <c r="M88" s="104"/>
      <c r="N88" s="104"/>
      <c r="O88" s="99"/>
      <c r="P88" s="99"/>
      <c r="Q88" s="99"/>
      <c r="R88" s="99"/>
      <c r="S88" s="99"/>
      <c r="T88" s="99"/>
      <c r="U88" s="99"/>
      <c r="V88" s="99"/>
    </row>
    <row r="89" spans="2:22" x14ac:dyDescent="0.25">
      <c r="B89" s="31"/>
      <c r="C89" s="31"/>
      <c r="D89" s="12"/>
      <c r="E89" s="26" t="str">
        <f ca="1">IFERROR((INDIRECT("'Hour Explanation'!"&amp;I89&amp;J89))*(VLOOKUP('ID Effort Calculations'!C89, 'Hour Explanation'!$A$6:$G$43, 7, FALSE)),"")</f>
        <v/>
      </c>
      <c r="F89" s="24"/>
      <c r="G89" s="104"/>
      <c r="H89" s="118" t="str">
        <f t="shared" si="3"/>
        <v/>
      </c>
      <c r="I89" s="119" t="str">
        <f>IF(D193="","",HLOOKUP(D193,'Hour Explanation'!$D$3:$F$4,2,FALSE))</f>
        <v/>
      </c>
      <c r="J89" s="119" t="str">
        <f>IF(C193="","",VLOOKUP(C193,'Hour Explanation'!$A$6:$B$43,2,FALSE))</f>
        <v/>
      </c>
      <c r="K89" s="104"/>
      <c r="L89" s="104"/>
      <c r="M89" s="104"/>
      <c r="N89" s="104"/>
      <c r="O89" s="99"/>
      <c r="P89" s="99"/>
      <c r="Q89" s="99"/>
      <c r="R89" s="99"/>
      <c r="S89" s="99"/>
      <c r="T89" s="99"/>
      <c r="U89" s="99"/>
      <c r="V89" s="99"/>
    </row>
    <row r="90" spans="2:22" x14ac:dyDescent="0.25">
      <c r="B90" s="30"/>
      <c r="C90" s="30"/>
      <c r="D90" s="14"/>
      <c r="E90" s="26" t="str">
        <f ca="1">IFERROR((INDIRECT("'Hour Explanation'!"&amp;I90&amp;J90))*(VLOOKUP('ID Effort Calculations'!C90, 'Hour Explanation'!$A$6:$G$43, 7, FALSE)),"")</f>
        <v/>
      </c>
      <c r="F90" s="23"/>
      <c r="G90" s="104"/>
      <c r="H90" s="118" t="str">
        <f t="shared" si="3"/>
        <v/>
      </c>
      <c r="I90" s="119" t="str">
        <f>IF(D194="","",HLOOKUP(D194,'Hour Explanation'!$D$3:$F$4,2,FALSE))</f>
        <v/>
      </c>
      <c r="J90" s="119" t="str">
        <f>IF(C194="","",VLOOKUP(C194,'Hour Explanation'!$A$6:$B$43,2,FALSE))</f>
        <v/>
      </c>
      <c r="K90" s="104"/>
      <c r="L90" s="104"/>
      <c r="M90" s="104"/>
      <c r="N90" s="104"/>
      <c r="O90" s="99"/>
      <c r="P90" s="99"/>
      <c r="Q90" s="99"/>
      <c r="R90" s="99"/>
      <c r="S90" s="99"/>
      <c r="T90" s="99"/>
      <c r="U90" s="99"/>
      <c r="V90" s="99"/>
    </row>
    <row r="91" spans="2:22" x14ac:dyDescent="0.25">
      <c r="B91" s="31"/>
      <c r="C91" s="31"/>
      <c r="D91" s="12"/>
      <c r="E91" s="26" t="str">
        <f ca="1">IFERROR((INDIRECT("'Hour Explanation'!"&amp;I91&amp;J91))*(VLOOKUP('ID Effort Calculations'!C91, 'Hour Explanation'!$A$6:$G$43, 7, FALSE)),"")</f>
        <v/>
      </c>
      <c r="F91" s="24"/>
      <c r="G91" s="104"/>
      <c r="H91" s="118" t="str">
        <f t="shared" si="3"/>
        <v/>
      </c>
      <c r="I91" s="119" t="str">
        <f>IF(D195="","",HLOOKUP(D195,'Hour Explanation'!$D$3:$F$4,2,FALSE))</f>
        <v/>
      </c>
      <c r="J91" s="119" t="str">
        <f>IF(C195="","",VLOOKUP(C195,'Hour Explanation'!$A$6:$B$43,2,FALSE))</f>
        <v/>
      </c>
      <c r="K91" s="104"/>
      <c r="L91" s="104"/>
      <c r="M91" s="104"/>
      <c r="N91" s="104"/>
      <c r="O91" s="99"/>
      <c r="P91" s="99"/>
      <c r="Q91" s="99"/>
      <c r="R91" s="99"/>
      <c r="S91" s="99"/>
      <c r="T91" s="99"/>
      <c r="U91" s="99"/>
      <c r="V91" s="99"/>
    </row>
    <row r="92" spans="2:22" x14ac:dyDescent="0.25">
      <c r="B92" s="30"/>
      <c r="C92" s="30"/>
      <c r="D92" s="14"/>
      <c r="E92" s="26" t="str">
        <f ca="1">IFERROR((INDIRECT("'Hour Explanation'!"&amp;I92&amp;J92))*(VLOOKUP('ID Effort Calculations'!C92, 'Hour Explanation'!$A$6:$G$43, 7, FALSE)),"")</f>
        <v/>
      </c>
      <c r="F92" s="23"/>
      <c r="G92" s="104"/>
      <c r="H92" s="118" t="str">
        <f t="shared" si="3"/>
        <v/>
      </c>
      <c r="I92" s="119" t="str">
        <f>IF(D196="","",HLOOKUP(D196,'Hour Explanation'!$D$3:$F$4,2,FALSE))</f>
        <v/>
      </c>
      <c r="J92" s="119" t="str">
        <f>IF(C196="","",VLOOKUP(C196,'Hour Explanation'!$A$6:$B$43,2,FALSE))</f>
        <v/>
      </c>
      <c r="K92" s="104"/>
      <c r="L92" s="104"/>
      <c r="M92" s="104"/>
      <c r="N92" s="104"/>
      <c r="O92" s="99"/>
      <c r="P92" s="99"/>
      <c r="Q92" s="99"/>
      <c r="R92" s="99"/>
      <c r="S92" s="99"/>
      <c r="T92" s="99"/>
      <c r="U92" s="99"/>
      <c r="V92" s="99"/>
    </row>
    <row r="93" spans="2:22" x14ac:dyDescent="0.25">
      <c r="B93" s="31"/>
      <c r="C93" s="31"/>
      <c r="D93" s="12"/>
      <c r="E93" s="26" t="str">
        <f ca="1">IFERROR((INDIRECT("'Hour Explanation'!"&amp;I93&amp;J93))*(VLOOKUP('ID Effort Calculations'!C93, 'Hour Explanation'!$A$6:$G$43, 7, FALSE)),"")</f>
        <v/>
      </c>
      <c r="F93" s="24"/>
      <c r="G93" s="104"/>
      <c r="H93" s="118" t="str">
        <f t="shared" si="3"/>
        <v/>
      </c>
      <c r="I93" s="119" t="str">
        <f>IF(D197="","",HLOOKUP(D197,'Hour Explanation'!$D$3:$F$4,2,FALSE))</f>
        <v/>
      </c>
      <c r="J93" s="119" t="str">
        <f>IF(C197="","",VLOOKUP(C197,'Hour Explanation'!$A$6:$B$43,2,FALSE))</f>
        <v/>
      </c>
      <c r="K93" s="104"/>
      <c r="L93" s="104"/>
      <c r="M93" s="104"/>
      <c r="N93" s="104"/>
      <c r="O93" s="99"/>
      <c r="P93" s="99"/>
      <c r="Q93" s="99"/>
      <c r="R93" s="99"/>
      <c r="S93" s="99"/>
      <c r="T93" s="99"/>
      <c r="U93" s="99"/>
      <c r="V93" s="99"/>
    </row>
    <row r="94" spans="2:22" x14ac:dyDescent="0.25">
      <c r="B94" s="30"/>
      <c r="C94" s="30"/>
      <c r="D94" s="14"/>
      <c r="E94" s="26" t="str">
        <f ca="1">IFERROR((INDIRECT("'Hour Explanation'!"&amp;I94&amp;J94))*(VLOOKUP('ID Effort Calculations'!C94, 'Hour Explanation'!$A$6:$G$43, 7, FALSE)),"")</f>
        <v/>
      </c>
      <c r="F94" s="23"/>
      <c r="G94" s="104"/>
      <c r="H94" s="118" t="str">
        <f t="shared" si="3"/>
        <v/>
      </c>
      <c r="I94" s="119" t="str">
        <f>IF(D198="","",HLOOKUP(D198,'Hour Explanation'!$D$3:$F$4,2,FALSE))</f>
        <v/>
      </c>
      <c r="J94" s="119" t="str">
        <f>IF(C198="","",VLOOKUP(C198,'Hour Explanation'!$A$6:$B$43,2,FALSE))</f>
        <v/>
      </c>
      <c r="K94" s="104"/>
      <c r="L94" s="104"/>
      <c r="M94" s="104"/>
      <c r="N94" s="104"/>
      <c r="O94" s="99"/>
      <c r="P94" s="99"/>
      <c r="Q94" s="99"/>
      <c r="R94" s="99"/>
      <c r="S94" s="99"/>
      <c r="T94" s="99"/>
      <c r="U94" s="99"/>
      <c r="V94" s="99"/>
    </row>
    <row r="95" spans="2:22" x14ac:dyDescent="0.25">
      <c r="B95" s="31"/>
      <c r="C95" s="31"/>
      <c r="D95" s="12"/>
      <c r="E95" s="26" t="str">
        <f ca="1">IFERROR((INDIRECT("'Hour Explanation'!"&amp;I95&amp;J95))*(VLOOKUP('ID Effort Calculations'!C95, 'Hour Explanation'!$A$6:$G$43, 7, FALSE)),"")</f>
        <v/>
      </c>
      <c r="F95" s="24"/>
      <c r="G95" s="104"/>
      <c r="H95" s="118" t="str">
        <f t="shared" si="3"/>
        <v/>
      </c>
      <c r="I95" s="119" t="str">
        <f>IF(D199="","",HLOOKUP(D199,'Hour Explanation'!$D$3:$F$4,2,FALSE))</f>
        <v/>
      </c>
      <c r="J95" s="119" t="str">
        <f>IF(C199="","",VLOOKUP(C199,'Hour Explanation'!$A$6:$B$43,2,FALSE))</f>
        <v/>
      </c>
      <c r="K95" s="104"/>
      <c r="L95" s="104"/>
      <c r="M95" s="104"/>
      <c r="N95" s="104"/>
      <c r="O95" s="99"/>
      <c r="P95" s="99"/>
      <c r="Q95" s="99"/>
      <c r="R95" s="99"/>
      <c r="S95" s="99"/>
      <c r="T95" s="99"/>
      <c r="U95" s="99"/>
      <c r="V95" s="99"/>
    </row>
    <row r="96" spans="2:22" x14ac:dyDescent="0.25">
      <c r="B96" s="30"/>
      <c r="C96" s="30"/>
      <c r="D96" s="14"/>
      <c r="E96" s="26" t="str">
        <f ca="1">IFERROR((INDIRECT("'Hour Explanation'!"&amp;I96&amp;J96))*(VLOOKUP('ID Effort Calculations'!C96, 'Hour Explanation'!$A$6:$G$43, 7, FALSE)),"")</f>
        <v/>
      </c>
      <c r="F96" s="23"/>
      <c r="G96" s="104"/>
      <c r="H96" s="118" t="str">
        <f t="shared" si="3"/>
        <v/>
      </c>
      <c r="I96" s="119" t="str">
        <f>IF(D200="","",HLOOKUP(D200,'Hour Explanation'!$D$3:$F$4,2,FALSE))</f>
        <v/>
      </c>
      <c r="J96" s="119" t="str">
        <f>IF(C200="","",VLOOKUP(C200,'Hour Explanation'!$A$6:$B$43,2,FALSE))</f>
        <v/>
      </c>
      <c r="K96" s="104"/>
      <c r="L96" s="104"/>
      <c r="M96" s="104"/>
      <c r="N96" s="104"/>
      <c r="O96" s="99"/>
      <c r="P96" s="99"/>
      <c r="Q96" s="99"/>
      <c r="R96" s="99"/>
      <c r="S96" s="99"/>
      <c r="T96" s="99"/>
      <c r="U96" s="99"/>
      <c r="V96" s="99"/>
    </row>
    <row r="97" spans="2:22" x14ac:dyDescent="0.25">
      <c r="B97" s="31"/>
      <c r="C97" s="31"/>
      <c r="D97" s="12"/>
      <c r="E97" s="26" t="str">
        <f ca="1">IFERROR((INDIRECT("'Hour Explanation'!"&amp;I97&amp;J97))*(VLOOKUP('ID Effort Calculations'!C97, 'Hour Explanation'!$A$6:$G$43, 7, FALSE)),"")</f>
        <v/>
      </c>
      <c r="F97" s="24"/>
      <c r="G97" s="104"/>
      <c r="H97" s="118" t="str">
        <f t="shared" si="3"/>
        <v/>
      </c>
      <c r="I97" s="119" t="str">
        <f>IF(D201="","",HLOOKUP(D201,'Hour Explanation'!$D$3:$F$4,2,FALSE))</f>
        <v/>
      </c>
      <c r="J97" s="119" t="str">
        <f>IF(C201="","",VLOOKUP(C201,'Hour Explanation'!$A$6:$B$43,2,FALSE))</f>
        <v/>
      </c>
      <c r="K97" s="104"/>
      <c r="L97" s="104"/>
      <c r="M97" s="104"/>
      <c r="N97" s="104"/>
      <c r="O97" s="99"/>
      <c r="P97" s="99"/>
      <c r="Q97" s="99"/>
      <c r="R97" s="99"/>
      <c r="S97" s="99"/>
      <c r="T97" s="99"/>
      <c r="U97" s="99"/>
      <c r="V97" s="99"/>
    </row>
    <row r="98" spans="2:22" x14ac:dyDescent="0.25">
      <c r="B98" s="30"/>
      <c r="C98" s="30"/>
      <c r="D98" s="14"/>
      <c r="E98" s="26" t="str">
        <f ca="1">IFERROR((INDIRECT("'Hour Explanation'!"&amp;I98&amp;J98))*(VLOOKUP('ID Effort Calculations'!C98, 'Hour Explanation'!$A$6:$G$43, 7, FALSE)),"")</f>
        <v/>
      </c>
      <c r="F98" s="23"/>
      <c r="G98" s="104"/>
      <c r="H98" s="118" t="str">
        <f t="shared" si="3"/>
        <v/>
      </c>
      <c r="I98" s="119" t="str">
        <f>IF(D202="","",HLOOKUP(D202,'Hour Explanation'!$D$3:$F$4,2,FALSE))</f>
        <v/>
      </c>
      <c r="J98" s="119" t="str">
        <f>IF(C202="","",VLOOKUP(C202,'Hour Explanation'!$A$6:$B$43,2,FALSE))</f>
        <v/>
      </c>
      <c r="K98" s="104"/>
      <c r="L98" s="104"/>
      <c r="M98" s="104"/>
      <c r="N98" s="104"/>
      <c r="O98" s="99"/>
      <c r="P98" s="99"/>
      <c r="Q98" s="99"/>
      <c r="R98" s="99"/>
      <c r="S98" s="99"/>
      <c r="T98" s="99"/>
      <c r="U98" s="99"/>
      <c r="V98" s="99"/>
    </row>
    <row r="99" spans="2:22" x14ac:dyDescent="0.25">
      <c r="B99" s="31"/>
      <c r="C99" s="31"/>
      <c r="D99" s="12"/>
      <c r="E99" s="26" t="str">
        <f ca="1">IFERROR((INDIRECT("'Hour Explanation'!"&amp;I99&amp;J99))*(VLOOKUP('ID Effort Calculations'!C99, 'Hour Explanation'!$A$6:$G$43, 7, FALSE)),"")</f>
        <v/>
      </c>
      <c r="F99" s="24"/>
      <c r="G99" s="104"/>
      <c r="H99" s="118" t="str">
        <f t="shared" si="3"/>
        <v/>
      </c>
      <c r="I99" s="119" t="str">
        <f>IF(D203="","",HLOOKUP(D203,'Hour Explanation'!$D$3:$F$4,2,FALSE))</f>
        <v/>
      </c>
      <c r="J99" s="119" t="str">
        <f>IF(C203="","",VLOOKUP(C203,'Hour Explanation'!$A$6:$B$43,2,FALSE))</f>
        <v/>
      </c>
      <c r="K99" s="104"/>
      <c r="L99" s="104"/>
      <c r="M99" s="104"/>
      <c r="N99" s="104"/>
      <c r="O99" s="99"/>
      <c r="P99" s="99"/>
      <c r="Q99" s="99"/>
      <c r="R99" s="99"/>
      <c r="S99" s="99"/>
      <c r="T99" s="99"/>
      <c r="U99" s="99"/>
      <c r="V99" s="99"/>
    </row>
    <row r="100" spans="2:22" x14ac:dyDescent="0.25">
      <c r="B100" s="30"/>
      <c r="C100" s="30"/>
      <c r="D100" s="14"/>
      <c r="E100" s="26" t="str">
        <f ca="1">IFERROR((INDIRECT("'Hour Explanation'!"&amp;I100&amp;J100))*(VLOOKUP('ID Effort Calculations'!C100, 'Hour Explanation'!$A$6:$G$43, 7, FALSE)),"")</f>
        <v/>
      </c>
      <c r="F100" s="23"/>
      <c r="G100" s="104"/>
      <c r="H100" s="118" t="str">
        <f t="shared" si="3"/>
        <v/>
      </c>
      <c r="I100" s="119" t="str">
        <f>IF(D204="","",HLOOKUP(D204,'Hour Explanation'!$D$3:$F$4,2,FALSE))</f>
        <v/>
      </c>
      <c r="J100" s="119" t="str">
        <f>IF(C204="","",VLOOKUP(C204,'Hour Explanation'!$A$6:$B$43,2,FALSE))</f>
        <v/>
      </c>
      <c r="K100" s="104"/>
      <c r="L100" s="104"/>
      <c r="M100" s="104"/>
      <c r="N100" s="104"/>
      <c r="O100" s="99"/>
      <c r="P100" s="99"/>
      <c r="Q100" s="99"/>
      <c r="R100" s="99"/>
      <c r="S100" s="99"/>
      <c r="T100" s="99"/>
      <c r="U100" s="99"/>
      <c r="V100" s="99"/>
    </row>
    <row r="101" spans="2:22" x14ac:dyDescent="0.25">
      <c r="B101" s="31"/>
      <c r="C101" s="31"/>
      <c r="D101" s="12"/>
      <c r="E101" s="26" t="str">
        <f ca="1">IFERROR((INDIRECT("'Hour Explanation'!"&amp;I101&amp;J101))*(VLOOKUP('ID Effort Calculations'!C101, 'Hour Explanation'!$A$6:$G$43, 7, FALSE)),"")</f>
        <v/>
      </c>
      <c r="F101" s="24"/>
      <c r="G101" s="104"/>
      <c r="H101" s="118" t="str">
        <f t="shared" si="3"/>
        <v/>
      </c>
      <c r="I101" s="119" t="str">
        <f>IF(D205="","",HLOOKUP(D205,'Hour Explanation'!$D$3:$F$4,2,FALSE))</f>
        <v/>
      </c>
      <c r="J101" s="119" t="str">
        <f>IF(C205="","",VLOOKUP(C205,'Hour Explanation'!$A$6:$B$43,2,FALSE))</f>
        <v/>
      </c>
      <c r="K101" s="104"/>
      <c r="L101" s="104"/>
      <c r="M101" s="104"/>
      <c r="N101" s="104"/>
      <c r="O101" s="99"/>
      <c r="P101" s="99"/>
      <c r="Q101" s="99"/>
      <c r="R101" s="99"/>
      <c r="S101" s="99"/>
      <c r="T101" s="99"/>
      <c r="U101" s="99"/>
      <c r="V101" s="99"/>
    </row>
    <row r="102" spans="2:22" x14ac:dyDescent="0.25">
      <c r="B102" s="30"/>
      <c r="C102" s="30"/>
      <c r="D102" s="14"/>
      <c r="E102" s="26" t="str">
        <f ca="1">IFERROR((INDIRECT("'Hour Explanation'!"&amp;I102&amp;J102))*(VLOOKUP('ID Effort Calculations'!C102, 'Hour Explanation'!$A$6:$G$43, 7, FALSE)),"")</f>
        <v/>
      </c>
      <c r="F102" s="23"/>
      <c r="G102" s="104"/>
      <c r="H102" s="118" t="str">
        <f t="shared" si="3"/>
        <v/>
      </c>
      <c r="I102" s="119" t="str">
        <f>IF(D206="","",HLOOKUP(D206,'Hour Explanation'!$D$3:$F$4,2,FALSE))</f>
        <v/>
      </c>
      <c r="J102" s="119" t="str">
        <f>IF(C206="","",VLOOKUP(C206,'Hour Explanation'!$A$6:$B$43,2,FALSE))</f>
        <v/>
      </c>
      <c r="K102" s="104"/>
      <c r="L102" s="104"/>
      <c r="M102" s="104"/>
      <c r="N102" s="104"/>
      <c r="O102" s="99"/>
      <c r="P102" s="99"/>
      <c r="Q102" s="99"/>
      <c r="R102" s="99"/>
      <c r="S102" s="99"/>
      <c r="T102" s="99"/>
      <c r="U102" s="99"/>
      <c r="V102" s="99"/>
    </row>
    <row r="103" spans="2:22" x14ac:dyDescent="0.25">
      <c r="B103" s="31"/>
      <c r="C103" s="31"/>
      <c r="D103" s="12"/>
      <c r="E103" s="26" t="str">
        <f ca="1">IFERROR((INDIRECT("'Hour Explanation'!"&amp;I103&amp;J103))*(VLOOKUP('ID Effort Calculations'!C103, 'Hour Explanation'!$A$6:$G$43, 7, FALSE)),"")</f>
        <v/>
      </c>
      <c r="F103" s="24"/>
      <c r="G103" s="99"/>
      <c r="H103" s="118" t="str">
        <f t="shared" si="3"/>
        <v/>
      </c>
      <c r="I103" s="120"/>
      <c r="J103" s="120"/>
      <c r="K103" s="99"/>
      <c r="L103" s="99"/>
      <c r="M103" s="99"/>
      <c r="N103" s="99"/>
      <c r="O103" s="99"/>
      <c r="P103" s="99"/>
      <c r="Q103" s="99"/>
      <c r="R103" s="99"/>
      <c r="S103" s="99"/>
      <c r="T103" s="99"/>
      <c r="U103" s="99"/>
      <c r="V103" s="99"/>
    </row>
    <row r="104" spans="2:22" x14ac:dyDescent="0.25">
      <c r="B104" s="30"/>
      <c r="C104" s="30"/>
      <c r="D104" s="14"/>
      <c r="E104" s="26" t="str">
        <f ca="1">IFERROR((INDIRECT("'Hour Explanation'!"&amp;I104&amp;J104))*(VLOOKUP('ID Effort Calculations'!C104, 'Hour Explanation'!$A$6:$G$43, 7, FALSE)),"")</f>
        <v/>
      </c>
      <c r="F104" s="23"/>
      <c r="G104" s="99"/>
      <c r="H104" s="118" t="str">
        <f t="shared" si="3"/>
        <v/>
      </c>
      <c r="I104" s="120"/>
      <c r="J104" s="120"/>
      <c r="K104" s="99"/>
      <c r="L104" s="99"/>
      <c r="M104" s="99"/>
      <c r="N104" s="99"/>
      <c r="O104" s="99"/>
      <c r="P104" s="99"/>
      <c r="Q104" s="99"/>
      <c r="R104" s="99"/>
      <c r="S104" s="99"/>
      <c r="T104" s="99"/>
      <c r="U104" s="99"/>
      <c r="V104" s="99"/>
    </row>
    <row r="105" spans="2:22" x14ac:dyDescent="0.25">
      <c r="B105" s="31"/>
      <c r="C105" s="31"/>
      <c r="D105" s="12"/>
      <c r="E105" s="26" t="str">
        <f ca="1">IFERROR((INDIRECT("'Hour Explanation'!"&amp;I105&amp;J105))*(VLOOKUP('ID Effort Calculations'!C105, 'Hour Explanation'!$A$6:$G$43, 7, FALSE)),"")</f>
        <v/>
      </c>
      <c r="F105" s="24"/>
      <c r="G105" s="99"/>
      <c r="H105" s="118" t="str">
        <f t="shared" si="3"/>
        <v/>
      </c>
      <c r="I105" s="120"/>
      <c r="J105" s="120"/>
      <c r="K105" s="99"/>
      <c r="L105" s="99"/>
      <c r="M105" s="99"/>
      <c r="N105" s="99"/>
      <c r="O105" s="99"/>
      <c r="P105" s="99"/>
      <c r="Q105" s="99"/>
      <c r="R105" s="99"/>
      <c r="S105" s="99"/>
      <c r="T105" s="99"/>
      <c r="U105" s="99"/>
      <c r="V105" s="99"/>
    </row>
    <row r="106" spans="2:22" x14ac:dyDescent="0.25">
      <c r="B106" s="30"/>
      <c r="C106" s="30"/>
      <c r="D106" s="14"/>
      <c r="E106" s="26" t="str">
        <f ca="1">IFERROR((INDIRECT("'Hour Explanation'!"&amp;I106&amp;J106))*(VLOOKUP('ID Effort Calculations'!C106, 'Hour Explanation'!$A$6:$G$43, 7, FALSE)),"")</f>
        <v/>
      </c>
      <c r="F106" s="23"/>
      <c r="G106" s="99"/>
      <c r="H106" s="118" t="str">
        <f t="shared" si="3"/>
        <v/>
      </c>
      <c r="I106" s="120"/>
      <c r="J106" s="120"/>
      <c r="K106" s="99"/>
      <c r="L106" s="99"/>
      <c r="M106" s="99"/>
      <c r="N106" s="99"/>
      <c r="O106" s="99"/>
      <c r="P106" s="99"/>
      <c r="Q106" s="99"/>
      <c r="R106" s="99"/>
      <c r="S106" s="99"/>
      <c r="T106" s="99"/>
      <c r="U106" s="99"/>
      <c r="V106" s="99"/>
    </row>
    <row r="107" spans="2:22" x14ac:dyDescent="0.25">
      <c r="B107" s="31"/>
      <c r="C107" s="31"/>
      <c r="D107" s="12"/>
      <c r="E107" s="26" t="str">
        <f ca="1">IFERROR((INDIRECT("'Hour Explanation'!"&amp;I107&amp;J107))*(VLOOKUP('ID Effort Calculations'!C107, 'Hour Explanation'!$A$6:$G$43, 7, FALSE)),"")</f>
        <v/>
      </c>
      <c r="F107" s="24"/>
      <c r="G107" s="99"/>
      <c r="H107" s="118" t="str">
        <f t="shared" si="3"/>
        <v/>
      </c>
      <c r="I107" s="120"/>
      <c r="J107" s="120"/>
      <c r="K107" s="99"/>
      <c r="L107" s="99"/>
      <c r="M107" s="99"/>
      <c r="N107" s="99"/>
      <c r="O107" s="99"/>
      <c r="P107" s="99"/>
      <c r="Q107" s="99"/>
      <c r="R107" s="99"/>
      <c r="S107" s="99"/>
      <c r="T107" s="99"/>
      <c r="U107" s="99"/>
      <c r="V107" s="99"/>
    </row>
    <row r="108" spans="2:22" x14ac:dyDescent="0.25">
      <c r="B108" s="28"/>
      <c r="C108" s="28"/>
      <c r="D108" s="13"/>
      <c r="E108" s="26" t="str">
        <f ca="1">IFERROR((INDIRECT("'Hour Explanation'!"&amp;I108&amp;J108))*(VLOOKUP('ID Effort Calculations'!C108, 'Hour Explanation'!$A$6:$G$43, 7, FALSE)),"")</f>
        <v/>
      </c>
      <c r="F108" s="32"/>
      <c r="G108" s="99"/>
      <c r="H108" s="121"/>
      <c r="I108" s="120"/>
      <c r="J108" s="120"/>
      <c r="K108" s="99"/>
      <c r="L108" s="99"/>
      <c r="M108" s="99"/>
      <c r="N108" s="99"/>
      <c r="O108" s="99"/>
      <c r="P108" s="99"/>
      <c r="Q108" s="99"/>
      <c r="R108" s="99"/>
      <c r="S108" s="99"/>
      <c r="T108" s="99"/>
      <c r="U108" s="99"/>
      <c r="V108" s="99"/>
    </row>
    <row r="109" spans="2:22" x14ac:dyDescent="0.25">
      <c r="B109" s="29"/>
      <c r="C109" s="29"/>
      <c r="D109" s="11"/>
      <c r="E109" s="26" t="str">
        <f ca="1">IFERROR((INDIRECT("'Hour Explanation'!"&amp;I109&amp;J109))*(VLOOKUP('ID Effort Calculations'!C109, 'Hour Explanation'!$A$6:$G$43, 7, FALSE)),"")</f>
        <v/>
      </c>
      <c r="F109" s="33"/>
      <c r="G109" s="99"/>
      <c r="H109" s="121"/>
      <c r="I109" s="120"/>
      <c r="J109" s="120"/>
      <c r="K109" s="99"/>
      <c r="L109" s="99"/>
      <c r="M109" s="99"/>
      <c r="N109" s="99"/>
      <c r="O109" s="99"/>
      <c r="P109" s="99"/>
      <c r="Q109" s="99"/>
      <c r="R109" s="99"/>
      <c r="S109" s="99"/>
      <c r="T109" s="99"/>
      <c r="U109" s="99"/>
      <c r="V109" s="99"/>
    </row>
    <row r="110" spans="2:22" x14ac:dyDescent="0.25">
      <c r="B110" s="30"/>
      <c r="C110" s="30"/>
      <c r="D110" s="14"/>
      <c r="E110" s="26" t="str">
        <f ca="1">IFERROR((INDIRECT("'Hour Explanation'!"&amp;I110&amp;J110))*(VLOOKUP('ID Effort Calculations'!C110, 'Hour Explanation'!$A$6:$G$43, 7, FALSE)),"")</f>
        <v/>
      </c>
      <c r="F110" s="23"/>
      <c r="G110" s="99"/>
      <c r="H110" s="121"/>
      <c r="I110" s="120"/>
      <c r="J110" s="120"/>
      <c r="K110" s="99"/>
      <c r="L110" s="99"/>
      <c r="M110" s="99"/>
      <c r="N110" s="99"/>
      <c r="O110" s="99"/>
      <c r="P110" s="99"/>
      <c r="Q110" s="99"/>
      <c r="R110" s="99"/>
      <c r="S110" s="99"/>
      <c r="T110" s="99"/>
      <c r="U110" s="99"/>
      <c r="V110" s="99"/>
    </row>
    <row r="111" spans="2:22" x14ac:dyDescent="0.25">
      <c r="B111" s="31"/>
      <c r="C111" s="31"/>
      <c r="D111" s="12"/>
      <c r="E111" s="26" t="str">
        <f ca="1">IFERROR((INDIRECT("'Hour Explanation'!"&amp;I111&amp;J111))*(VLOOKUP('ID Effort Calculations'!C111, 'Hour Explanation'!$A$6:$G$43, 7, FALSE)),"")</f>
        <v/>
      </c>
      <c r="F111" s="24"/>
      <c r="G111" s="99"/>
      <c r="H111" s="121"/>
      <c r="I111" s="120"/>
      <c r="J111" s="120"/>
      <c r="K111" s="99"/>
      <c r="L111" s="99"/>
      <c r="M111" s="99"/>
      <c r="N111" s="99"/>
      <c r="O111" s="99"/>
      <c r="P111" s="99"/>
      <c r="Q111" s="99"/>
      <c r="R111" s="99"/>
      <c r="S111" s="99"/>
      <c r="T111" s="99"/>
      <c r="U111" s="99"/>
      <c r="V111" s="99"/>
    </row>
    <row r="112" spans="2:22" x14ac:dyDescent="0.25">
      <c r="B112" s="30"/>
      <c r="C112" s="30"/>
      <c r="D112" s="14"/>
      <c r="E112" s="26" t="str">
        <f ca="1">IFERROR((INDIRECT("'Hour Explanation'!"&amp;I112&amp;J112))*(VLOOKUP('ID Effort Calculations'!C112, 'Hour Explanation'!$A$6:$G$43, 7, FALSE)),"")</f>
        <v/>
      </c>
      <c r="F112" s="23"/>
      <c r="G112" s="99"/>
      <c r="H112" s="121"/>
      <c r="I112" s="120"/>
      <c r="J112" s="120"/>
      <c r="K112" s="99"/>
      <c r="L112" s="99"/>
      <c r="M112" s="99"/>
      <c r="N112" s="99"/>
      <c r="O112" s="99"/>
      <c r="P112" s="99"/>
      <c r="Q112" s="99"/>
      <c r="R112" s="99"/>
      <c r="S112" s="99"/>
      <c r="T112" s="99"/>
      <c r="U112" s="99"/>
      <c r="V112" s="99"/>
    </row>
    <row r="113" spans="2:22" x14ac:dyDescent="0.25">
      <c r="B113" s="31"/>
      <c r="C113" s="31"/>
      <c r="D113" s="12"/>
      <c r="E113" s="26" t="str">
        <f ca="1">IFERROR((INDIRECT("'Hour Explanation'!"&amp;I113&amp;J113))*(VLOOKUP('ID Effort Calculations'!C113, 'Hour Explanation'!$A$6:$G$43, 7, FALSE)),"")</f>
        <v/>
      </c>
      <c r="F113" s="24"/>
      <c r="G113" s="99"/>
      <c r="H113" s="121"/>
      <c r="I113" s="120"/>
      <c r="J113" s="120"/>
      <c r="K113" s="99"/>
      <c r="L113" s="99"/>
      <c r="M113" s="99"/>
      <c r="N113" s="99"/>
      <c r="O113" s="99"/>
      <c r="P113" s="99"/>
      <c r="Q113" s="99"/>
      <c r="R113" s="99"/>
      <c r="S113" s="99"/>
      <c r="T113" s="99"/>
      <c r="U113" s="99"/>
      <c r="V113" s="99"/>
    </row>
    <row r="114" spans="2:22" x14ac:dyDescent="0.25">
      <c r="B114" s="30"/>
      <c r="C114" s="30"/>
      <c r="D114" s="14"/>
      <c r="E114" s="26" t="str">
        <f ca="1">IFERROR((INDIRECT("'Hour Explanation'!"&amp;I114&amp;J114))*(VLOOKUP('ID Effort Calculations'!C114, 'Hour Explanation'!$A$6:$G$43, 7, FALSE)),"")</f>
        <v/>
      </c>
      <c r="F114" s="23"/>
      <c r="G114" s="99"/>
      <c r="H114" s="121"/>
      <c r="I114" s="120"/>
      <c r="J114" s="120"/>
      <c r="K114" s="99"/>
      <c r="L114" s="99"/>
      <c r="M114" s="99"/>
      <c r="N114" s="99"/>
      <c r="O114" s="99"/>
      <c r="P114" s="99"/>
      <c r="Q114" s="99"/>
      <c r="R114" s="99"/>
      <c r="S114" s="99"/>
      <c r="T114" s="99"/>
      <c r="U114" s="99"/>
      <c r="V114" s="99"/>
    </row>
    <row r="115" spans="2:22" x14ac:dyDescent="0.25">
      <c r="B115" s="31"/>
      <c r="C115" s="31"/>
      <c r="D115" s="12"/>
      <c r="E115" s="26" t="str">
        <f ca="1">IFERROR((INDIRECT("'Hour Explanation'!"&amp;I115&amp;J115))*(VLOOKUP('ID Effort Calculations'!C115, 'Hour Explanation'!$A$6:$G$43, 7, FALSE)),"")</f>
        <v/>
      </c>
      <c r="F115" s="24"/>
      <c r="G115" s="99"/>
      <c r="H115" s="121"/>
      <c r="I115" s="120"/>
      <c r="J115" s="120"/>
      <c r="K115" s="99"/>
      <c r="L115" s="99"/>
      <c r="M115" s="99"/>
      <c r="N115" s="99"/>
      <c r="O115" s="99"/>
      <c r="P115" s="99"/>
      <c r="Q115" s="99"/>
      <c r="R115" s="99"/>
      <c r="S115" s="99"/>
      <c r="T115" s="99"/>
      <c r="U115" s="99"/>
      <c r="V115" s="99"/>
    </row>
    <row r="116" spans="2:22" x14ac:dyDescent="0.25">
      <c r="B116" s="30"/>
      <c r="C116" s="30"/>
      <c r="D116" s="14"/>
      <c r="E116" s="26" t="str">
        <f ca="1">IFERROR((INDIRECT("'Hour Explanation'!"&amp;I116&amp;J116))*(VLOOKUP('ID Effort Calculations'!C116, 'Hour Explanation'!$A$6:$G$43, 7, FALSE)),"")</f>
        <v/>
      </c>
      <c r="F116" s="23"/>
      <c r="G116" s="99"/>
      <c r="H116" s="121"/>
      <c r="I116" s="120"/>
      <c r="J116" s="120"/>
      <c r="K116" s="99"/>
      <c r="L116" s="99"/>
      <c r="M116" s="99"/>
      <c r="N116" s="99"/>
      <c r="O116" s="99"/>
      <c r="P116" s="99"/>
      <c r="Q116" s="99"/>
      <c r="R116" s="99"/>
      <c r="S116" s="99"/>
      <c r="T116" s="99"/>
      <c r="U116" s="99"/>
      <c r="V116" s="99"/>
    </row>
    <row r="117" spans="2:22" x14ac:dyDescent="0.25">
      <c r="B117" s="31"/>
      <c r="C117" s="31"/>
      <c r="D117" s="12"/>
      <c r="E117" s="26" t="str">
        <f ca="1">IFERROR((INDIRECT("'Hour Explanation'!"&amp;I117&amp;J117))*(VLOOKUP('ID Effort Calculations'!C117, 'Hour Explanation'!$A$6:$G$43, 7, FALSE)),"")</f>
        <v/>
      </c>
      <c r="F117" s="24"/>
      <c r="G117" s="99"/>
      <c r="H117" s="121"/>
      <c r="I117" s="120"/>
      <c r="J117" s="120"/>
      <c r="K117" s="99"/>
      <c r="L117" s="99"/>
      <c r="M117" s="99"/>
      <c r="N117" s="99"/>
      <c r="O117" s="99"/>
      <c r="P117" s="99"/>
      <c r="Q117" s="99"/>
      <c r="R117" s="99"/>
      <c r="S117" s="99"/>
      <c r="T117" s="99"/>
      <c r="U117" s="99"/>
      <c r="V117" s="99"/>
    </row>
    <row r="118" spans="2:22" x14ac:dyDescent="0.25">
      <c r="B118" s="30"/>
      <c r="C118" s="30"/>
      <c r="D118" s="14"/>
      <c r="E118" s="26" t="str">
        <f ca="1">IFERROR((INDIRECT("'Hour Explanation'!"&amp;I118&amp;J118))*(VLOOKUP('ID Effort Calculations'!C118, 'Hour Explanation'!$A$6:$G$43, 7, FALSE)),"")</f>
        <v/>
      </c>
      <c r="F118" s="23"/>
      <c r="G118" s="99"/>
      <c r="H118" s="121"/>
      <c r="I118" s="120"/>
      <c r="J118" s="120"/>
      <c r="K118" s="99"/>
      <c r="L118" s="99"/>
      <c r="M118" s="99"/>
      <c r="N118" s="99"/>
      <c r="O118" s="99"/>
      <c r="P118" s="99"/>
      <c r="Q118" s="99"/>
      <c r="R118" s="99"/>
      <c r="S118" s="99"/>
      <c r="T118" s="99"/>
      <c r="U118" s="99"/>
      <c r="V118" s="99"/>
    </row>
    <row r="119" spans="2:22" x14ac:dyDescent="0.25">
      <c r="B119" s="31"/>
      <c r="C119" s="31"/>
      <c r="D119" s="12"/>
      <c r="E119" s="26" t="str">
        <f ca="1">IFERROR((INDIRECT("'Hour Explanation'!"&amp;I119&amp;J119))*(VLOOKUP('ID Effort Calculations'!C119, 'Hour Explanation'!$A$6:$G$43, 7, FALSE)),"")</f>
        <v/>
      </c>
      <c r="F119" s="24"/>
      <c r="G119" s="99"/>
      <c r="H119" s="121"/>
      <c r="I119" s="120"/>
      <c r="J119" s="120"/>
      <c r="K119" s="99"/>
      <c r="L119" s="99"/>
      <c r="M119" s="99"/>
      <c r="N119" s="99"/>
      <c r="O119" s="99"/>
      <c r="P119" s="99"/>
      <c r="Q119" s="99"/>
      <c r="R119" s="99"/>
      <c r="S119" s="99"/>
      <c r="T119" s="99"/>
      <c r="U119" s="99"/>
      <c r="V119" s="99"/>
    </row>
    <row r="120" spans="2:22" x14ac:dyDescent="0.25">
      <c r="B120" s="30"/>
      <c r="C120" s="30"/>
      <c r="D120" s="14"/>
      <c r="E120" s="26" t="str">
        <f ca="1">IFERROR((INDIRECT("'Hour Explanation'!"&amp;I120&amp;J120))*(VLOOKUP('ID Effort Calculations'!C120, 'Hour Explanation'!$A$6:$G$43, 7, FALSE)),"")</f>
        <v/>
      </c>
      <c r="F120" s="23"/>
      <c r="G120" s="99"/>
      <c r="H120" s="121"/>
      <c r="I120" s="120"/>
      <c r="J120" s="120"/>
      <c r="K120" s="99"/>
      <c r="L120" s="99"/>
      <c r="M120" s="99"/>
      <c r="N120" s="99"/>
      <c r="O120" s="99"/>
      <c r="P120" s="99"/>
      <c r="Q120" s="99"/>
      <c r="R120" s="99"/>
      <c r="S120" s="99"/>
      <c r="T120" s="99"/>
      <c r="U120" s="99"/>
      <c r="V120" s="99"/>
    </row>
    <row r="121" spans="2:22" x14ac:dyDescent="0.25">
      <c r="B121" s="31"/>
      <c r="C121" s="31"/>
      <c r="D121" s="12"/>
      <c r="E121" s="26" t="str">
        <f ca="1">IFERROR((INDIRECT("'Hour Explanation'!"&amp;I121&amp;J121))*(VLOOKUP('ID Effort Calculations'!C121, 'Hour Explanation'!$A$6:$G$43, 7, FALSE)),"")</f>
        <v/>
      </c>
      <c r="F121" s="24"/>
      <c r="G121" s="99"/>
      <c r="H121" s="121"/>
      <c r="I121" s="120"/>
      <c r="J121" s="120"/>
      <c r="K121" s="99"/>
      <c r="L121" s="99"/>
      <c r="M121" s="99"/>
      <c r="N121" s="99"/>
      <c r="O121" s="99"/>
      <c r="P121" s="99"/>
      <c r="Q121" s="99"/>
      <c r="R121" s="99"/>
      <c r="S121" s="99"/>
      <c r="T121" s="99"/>
      <c r="U121" s="99"/>
      <c r="V121" s="99"/>
    </row>
    <row r="122" spans="2:22" x14ac:dyDescent="0.25">
      <c r="B122" s="30"/>
      <c r="C122" s="30"/>
      <c r="D122" s="14"/>
      <c r="E122" s="26" t="str">
        <f ca="1">IFERROR((INDIRECT("'Hour Explanation'!"&amp;I122&amp;J122))*(VLOOKUP('ID Effort Calculations'!C122, 'Hour Explanation'!$A$6:$G$43, 7, FALSE)),"")</f>
        <v/>
      </c>
      <c r="F122" s="23"/>
      <c r="G122" s="99"/>
      <c r="H122" s="121"/>
      <c r="I122" s="120"/>
      <c r="J122" s="120"/>
      <c r="K122" s="99"/>
      <c r="L122" s="99"/>
      <c r="M122" s="99"/>
      <c r="N122" s="99"/>
      <c r="O122" s="99"/>
      <c r="P122" s="99"/>
      <c r="Q122" s="99"/>
      <c r="R122" s="99"/>
      <c r="S122" s="99"/>
      <c r="T122" s="99"/>
      <c r="U122" s="99"/>
      <c r="V122" s="99"/>
    </row>
    <row r="123" spans="2:22" x14ac:dyDescent="0.25">
      <c r="B123" s="31"/>
      <c r="C123" s="31"/>
      <c r="D123" s="12"/>
      <c r="E123" s="26" t="str">
        <f ca="1">IFERROR((INDIRECT("'Hour Explanation'!"&amp;I123&amp;J123))*(VLOOKUP('ID Effort Calculations'!C123, 'Hour Explanation'!$A$6:$G$43, 7, FALSE)),"")</f>
        <v/>
      </c>
      <c r="F123" s="24"/>
      <c r="G123" s="99"/>
      <c r="H123" s="121"/>
      <c r="I123" s="120"/>
      <c r="J123" s="120"/>
      <c r="K123" s="99"/>
      <c r="L123" s="99"/>
      <c r="M123" s="99"/>
      <c r="N123" s="99"/>
      <c r="O123" s="99"/>
      <c r="P123" s="99"/>
      <c r="Q123" s="99"/>
      <c r="R123" s="99"/>
      <c r="S123" s="99"/>
      <c r="T123" s="99"/>
      <c r="U123" s="99"/>
      <c r="V123" s="99"/>
    </row>
    <row r="124" spans="2:22" x14ac:dyDescent="0.25">
      <c r="B124" s="28"/>
      <c r="C124" s="28"/>
      <c r="D124" s="13"/>
      <c r="E124" s="26" t="str">
        <f ca="1">IFERROR((INDIRECT("'Hour Explanation'!"&amp;I124&amp;J124))*(VLOOKUP('ID Effort Calculations'!C124, 'Hour Explanation'!$A$6:$G$43, 7, FALSE)),"")</f>
        <v/>
      </c>
      <c r="F124" s="32"/>
      <c r="G124" s="99"/>
      <c r="H124" s="121"/>
      <c r="I124" s="120"/>
      <c r="J124" s="120"/>
      <c r="K124" s="99"/>
      <c r="L124" s="99"/>
      <c r="M124" s="99"/>
      <c r="N124" s="99"/>
      <c r="O124" s="99"/>
      <c r="P124" s="99"/>
      <c r="Q124" s="99"/>
      <c r="R124" s="99"/>
      <c r="S124" s="99"/>
      <c r="T124" s="99"/>
      <c r="U124" s="99"/>
      <c r="V124" s="99"/>
    </row>
    <row r="125" spans="2:22" x14ac:dyDescent="0.25">
      <c r="B125" s="29"/>
      <c r="C125" s="29"/>
      <c r="D125" s="11"/>
      <c r="E125" s="26" t="str">
        <f ca="1">IFERROR((INDIRECT("'Hour Explanation'!"&amp;I125&amp;J125))*(VLOOKUP('ID Effort Calculations'!C125, 'Hour Explanation'!$A$6:$G$43, 7, FALSE)),"")</f>
        <v/>
      </c>
      <c r="F125" s="33"/>
      <c r="G125" s="99"/>
      <c r="H125" s="121"/>
      <c r="I125" s="120"/>
      <c r="J125" s="120"/>
      <c r="K125" s="99"/>
      <c r="L125" s="99"/>
      <c r="M125" s="99"/>
      <c r="N125" s="99"/>
      <c r="O125" s="99"/>
      <c r="P125" s="99"/>
      <c r="Q125" s="99"/>
      <c r="R125" s="99"/>
      <c r="S125" s="99"/>
      <c r="T125" s="99"/>
      <c r="U125" s="99"/>
      <c r="V125" s="99"/>
    </row>
    <row r="126" spans="2:22" x14ac:dyDescent="0.25">
      <c r="B126" s="30"/>
      <c r="C126" s="30"/>
      <c r="D126" s="14"/>
      <c r="E126" s="26" t="str">
        <f ca="1">IFERROR((INDIRECT("'Hour Explanation'!"&amp;I126&amp;J126))*(VLOOKUP('ID Effort Calculations'!C126, 'Hour Explanation'!$A$6:$G$43, 7, FALSE)),"")</f>
        <v/>
      </c>
      <c r="F126" s="23"/>
      <c r="G126" s="99"/>
      <c r="H126" s="121"/>
      <c r="I126" s="120"/>
      <c r="J126" s="120"/>
      <c r="K126" s="99"/>
      <c r="L126" s="99"/>
      <c r="M126" s="99"/>
      <c r="N126" s="99"/>
      <c r="O126" s="99"/>
      <c r="P126" s="99"/>
      <c r="Q126" s="99"/>
      <c r="R126" s="99"/>
      <c r="S126" s="99"/>
      <c r="T126" s="99"/>
      <c r="U126" s="99"/>
      <c r="V126" s="99"/>
    </row>
    <row r="127" spans="2:22" x14ac:dyDescent="0.25">
      <c r="B127" s="31"/>
      <c r="C127" s="31"/>
      <c r="D127" s="12"/>
      <c r="E127" s="26" t="str">
        <f ca="1">IFERROR((INDIRECT("'Hour Explanation'!"&amp;I127&amp;J127))*(VLOOKUP('ID Effort Calculations'!C127, 'Hour Explanation'!$A$6:$G$43, 7, FALSE)),"")</f>
        <v/>
      </c>
      <c r="F127" s="24"/>
      <c r="G127" s="99"/>
      <c r="H127" s="121"/>
      <c r="I127" s="120"/>
      <c r="J127" s="120"/>
      <c r="K127" s="99"/>
      <c r="L127" s="99"/>
      <c r="M127" s="99"/>
      <c r="N127" s="99"/>
      <c r="O127" s="99"/>
      <c r="P127" s="99"/>
      <c r="Q127" s="99"/>
      <c r="R127" s="99"/>
      <c r="S127" s="99"/>
      <c r="T127" s="99"/>
      <c r="U127" s="99"/>
      <c r="V127" s="99"/>
    </row>
    <row r="128" spans="2:22" x14ac:dyDescent="0.25">
      <c r="B128" s="30"/>
      <c r="C128" s="30"/>
      <c r="D128" s="14"/>
      <c r="E128" s="26" t="str">
        <f ca="1">IFERROR((INDIRECT("'Hour Explanation'!"&amp;I128&amp;J128))*(VLOOKUP('ID Effort Calculations'!C128, 'Hour Explanation'!$A$6:$G$43, 7, FALSE)),"")</f>
        <v/>
      </c>
      <c r="F128" s="23"/>
      <c r="G128" s="99"/>
      <c r="H128" s="121"/>
      <c r="I128" s="120"/>
      <c r="J128" s="120"/>
      <c r="K128" s="99"/>
      <c r="L128" s="99"/>
      <c r="M128" s="99"/>
      <c r="N128" s="99"/>
      <c r="O128" s="99"/>
      <c r="P128" s="99"/>
      <c r="Q128" s="99"/>
      <c r="R128" s="99"/>
      <c r="S128" s="99"/>
      <c r="T128" s="99"/>
      <c r="U128" s="99"/>
      <c r="V128" s="99"/>
    </row>
    <row r="129" spans="2:22" x14ac:dyDescent="0.25">
      <c r="B129" s="31"/>
      <c r="C129" s="31"/>
      <c r="D129" s="12"/>
      <c r="E129" s="26" t="str">
        <f ca="1">IFERROR((INDIRECT("'Hour Explanation'!"&amp;I129&amp;J129))*(VLOOKUP('ID Effort Calculations'!C129, 'Hour Explanation'!$A$6:$G$43, 7, FALSE)),"")</f>
        <v/>
      </c>
      <c r="F129" s="24"/>
      <c r="G129" s="99"/>
      <c r="H129" s="121"/>
      <c r="I129" s="120"/>
      <c r="J129" s="120"/>
      <c r="K129" s="99"/>
      <c r="L129" s="99"/>
      <c r="M129" s="99"/>
      <c r="N129" s="99"/>
      <c r="O129" s="99"/>
      <c r="P129" s="99"/>
      <c r="Q129" s="99"/>
      <c r="R129" s="99"/>
      <c r="S129" s="99"/>
      <c r="T129" s="99"/>
      <c r="U129" s="99"/>
      <c r="V129" s="99"/>
    </row>
    <row r="130" spans="2:22" x14ac:dyDescent="0.25">
      <c r="B130" s="30"/>
      <c r="C130" s="30"/>
      <c r="D130" s="14"/>
      <c r="E130" s="26" t="str">
        <f ca="1">IFERROR((INDIRECT("'Hour Explanation'!"&amp;I130&amp;J130))*(VLOOKUP('ID Effort Calculations'!C130, 'Hour Explanation'!$A$6:$G$43, 7, FALSE)),"")</f>
        <v/>
      </c>
      <c r="F130" s="23"/>
      <c r="G130" s="99"/>
      <c r="H130" s="121"/>
      <c r="I130" s="120"/>
      <c r="J130" s="120"/>
      <c r="K130" s="99"/>
      <c r="L130" s="99"/>
      <c r="M130" s="99"/>
      <c r="N130" s="99"/>
      <c r="O130" s="99"/>
      <c r="P130" s="99"/>
      <c r="Q130" s="99"/>
      <c r="R130" s="99"/>
      <c r="S130" s="99"/>
      <c r="T130" s="99"/>
      <c r="U130" s="99"/>
      <c r="V130" s="99"/>
    </row>
    <row r="131" spans="2:22" x14ac:dyDescent="0.25">
      <c r="B131" s="31"/>
      <c r="C131" s="31"/>
      <c r="D131" s="12"/>
      <c r="E131" s="26" t="str">
        <f ca="1">IFERROR((INDIRECT("'Hour Explanation'!"&amp;I131&amp;J131))*(VLOOKUP('ID Effort Calculations'!C131, 'Hour Explanation'!$A$6:$G$43, 7, FALSE)),"")</f>
        <v/>
      </c>
      <c r="F131" s="24"/>
      <c r="G131" s="99"/>
      <c r="H131" s="121"/>
      <c r="I131" s="120"/>
      <c r="J131" s="120"/>
      <c r="K131" s="99"/>
      <c r="L131" s="99"/>
      <c r="M131" s="99"/>
      <c r="N131" s="99"/>
      <c r="O131" s="99"/>
      <c r="P131" s="99"/>
      <c r="Q131" s="99"/>
      <c r="R131" s="99"/>
      <c r="S131" s="99"/>
      <c r="T131" s="99"/>
      <c r="U131" s="99"/>
      <c r="V131" s="99"/>
    </row>
    <row r="132" spans="2:22" x14ac:dyDescent="0.25">
      <c r="B132" s="30"/>
      <c r="C132" s="30"/>
      <c r="D132" s="14"/>
      <c r="E132" s="26" t="str">
        <f ca="1">IFERROR((INDIRECT("'Hour Explanation'!"&amp;I132&amp;J132))*(VLOOKUP('ID Effort Calculations'!C132, 'Hour Explanation'!$A$6:$G$43, 7, FALSE)),"")</f>
        <v/>
      </c>
      <c r="F132" s="23"/>
      <c r="G132" s="99"/>
      <c r="H132" s="121"/>
      <c r="I132" s="120"/>
      <c r="J132" s="120"/>
      <c r="K132" s="99"/>
      <c r="L132" s="99"/>
      <c r="M132" s="99"/>
      <c r="N132" s="99"/>
      <c r="O132" s="99"/>
      <c r="P132" s="99"/>
      <c r="Q132" s="99"/>
      <c r="R132" s="99"/>
      <c r="S132" s="99"/>
      <c r="T132" s="99"/>
      <c r="U132" s="99"/>
      <c r="V132" s="99"/>
    </row>
    <row r="133" spans="2:22" x14ac:dyDescent="0.25">
      <c r="B133" s="31"/>
      <c r="C133" s="31"/>
      <c r="D133" s="12"/>
      <c r="E133" s="26" t="str">
        <f ca="1">IFERROR((INDIRECT("'Hour Explanation'!"&amp;I133&amp;J133))*(VLOOKUP('ID Effort Calculations'!C133, 'Hour Explanation'!$A$6:$G$43, 7, FALSE)),"")</f>
        <v/>
      </c>
      <c r="F133" s="24"/>
      <c r="G133" s="99"/>
      <c r="H133" s="121"/>
      <c r="I133" s="120"/>
      <c r="J133" s="120"/>
      <c r="K133" s="99"/>
      <c r="L133" s="99"/>
      <c r="M133" s="99"/>
      <c r="N133" s="99"/>
      <c r="O133" s="99"/>
      <c r="P133" s="99"/>
      <c r="Q133" s="99"/>
      <c r="R133" s="99"/>
      <c r="S133" s="99"/>
      <c r="T133" s="99"/>
      <c r="U133" s="99"/>
      <c r="V133" s="99"/>
    </row>
    <row r="134" spans="2:22" x14ac:dyDescent="0.25">
      <c r="B134" s="109" t="s">
        <v>0</v>
      </c>
      <c r="C134" s="110"/>
      <c r="D134" s="111"/>
      <c r="E134" s="112" t="str">
        <f ca="1">IFERROR((INDIRECT("Hours!"&amp;I30&amp;J30))*(VLOOKUP(C134, 'Hour Explanation'!$A$6:$G$43, 7, FALSE)),"")</f>
        <v/>
      </c>
      <c r="F134" s="112"/>
      <c r="G134" s="99"/>
      <c r="H134" s="100"/>
      <c r="I134" s="99"/>
      <c r="J134" s="99"/>
      <c r="K134" s="99"/>
      <c r="L134" s="99"/>
      <c r="M134" s="99"/>
      <c r="N134" s="99"/>
      <c r="O134" s="99"/>
      <c r="P134" s="99"/>
      <c r="Q134" s="99"/>
      <c r="R134" s="99"/>
      <c r="S134" s="99"/>
      <c r="T134" s="99"/>
      <c r="U134" s="99"/>
      <c r="V134" s="99"/>
    </row>
    <row r="135" spans="2:22" x14ac:dyDescent="0.25">
      <c r="B135" s="109" t="s">
        <v>0</v>
      </c>
      <c r="C135" s="110"/>
      <c r="D135" s="111"/>
      <c r="E135" s="112" t="str">
        <f ca="1">IFERROR((INDIRECT("Hours!"&amp;I31&amp;J31))*(VLOOKUP(C135, 'Hour Explanation'!$A$6:$G$43, 7, FALSE)),"")</f>
        <v/>
      </c>
      <c r="F135" s="112"/>
      <c r="G135" s="99"/>
      <c r="H135" s="100"/>
      <c r="I135" s="99"/>
      <c r="J135" s="99"/>
      <c r="K135" s="99"/>
      <c r="L135" s="99"/>
      <c r="M135" s="99"/>
      <c r="N135" s="99"/>
      <c r="O135" s="99"/>
      <c r="P135" s="99"/>
      <c r="Q135" s="99"/>
      <c r="R135" s="99"/>
      <c r="S135" s="99"/>
      <c r="T135" s="99"/>
      <c r="U135" s="99"/>
      <c r="V135" s="99"/>
    </row>
    <row r="136" spans="2:22" x14ac:dyDescent="0.25">
      <c r="B136" s="109" t="s">
        <v>0</v>
      </c>
      <c r="C136" s="110"/>
      <c r="D136" s="111"/>
      <c r="E136" s="112" t="str">
        <f ca="1">IFERROR((INDIRECT("Hours!"&amp;I32&amp;J32))*(VLOOKUP(C136, 'Hour Explanation'!$A$6:$G$43, 7, FALSE)),"")</f>
        <v/>
      </c>
      <c r="F136" s="112"/>
      <c r="G136" s="99"/>
      <c r="H136" s="100"/>
      <c r="I136" s="99"/>
      <c r="J136" s="99"/>
      <c r="K136" s="99"/>
      <c r="L136" s="99"/>
      <c r="M136" s="99"/>
      <c r="N136" s="99"/>
      <c r="O136" s="99"/>
      <c r="P136" s="99"/>
      <c r="Q136" s="99"/>
      <c r="R136" s="99"/>
      <c r="S136" s="99"/>
      <c r="T136" s="99"/>
      <c r="U136" s="99"/>
      <c r="V136" s="99"/>
    </row>
    <row r="137" spans="2:22" x14ac:dyDescent="0.25">
      <c r="B137" s="109" t="s">
        <v>0</v>
      </c>
      <c r="C137" s="110"/>
      <c r="D137" s="111"/>
      <c r="E137" s="112" t="str">
        <f ca="1">IFERROR((INDIRECT("Hours!"&amp;I33&amp;J33))*(VLOOKUP(C137, 'Hour Explanation'!$A$6:$G$43, 7, FALSE)),"")</f>
        <v/>
      </c>
      <c r="F137" s="112"/>
      <c r="G137" s="99"/>
      <c r="H137" s="100"/>
      <c r="I137" s="99"/>
      <c r="J137" s="99"/>
      <c r="K137" s="99"/>
      <c r="L137" s="99"/>
      <c r="M137" s="99"/>
      <c r="N137" s="99"/>
      <c r="O137" s="99"/>
      <c r="P137" s="99"/>
      <c r="Q137" s="99"/>
      <c r="R137" s="99"/>
      <c r="S137" s="99"/>
      <c r="T137" s="99"/>
      <c r="U137" s="99"/>
      <c r="V137" s="99"/>
    </row>
    <row r="138" spans="2:22" x14ac:dyDescent="0.25">
      <c r="B138" s="109" t="s">
        <v>0</v>
      </c>
      <c r="C138" s="110"/>
      <c r="D138" s="111"/>
      <c r="E138" s="112" t="str">
        <f ca="1">IFERROR((INDIRECT("Hours!"&amp;I34&amp;J34))*(VLOOKUP(C138, 'Hour Explanation'!$A$6:$G$43, 7, FALSE)),"")</f>
        <v/>
      </c>
      <c r="F138" s="112"/>
      <c r="G138" s="99"/>
      <c r="H138" s="100"/>
      <c r="I138" s="99"/>
      <c r="J138" s="99"/>
      <c r="K138" s="99"/>
      <c r="L138" s="99"/>
      <c r="M138" s="99"/>
      <c r="N138" s="99"/>
      <c r="O138" s="99"/>
      <c r="P138" s="99"/>
      <c r="Q138" s="99"/>
      <c r="R138" s="99"/>
      <c r="S138" s="99"/>
      <c r="T138" s="99"/>
      <c r="U138" s="99"/>
      <c r="V138" s="99"/>
    </row>
    <row r="139" spans="2:22" x14ac:dyDescent="0.25">
      <c r="B139" s="109" t="s">
        <v>0</v>
      </c>
      <c r="C139" s="110"/>
      <c r="D139" s="111"/>
      <c r="E139" s="112" t="str">
        <f ca="1">IFERROR((INDIRECT("Hours!"&amp;I35&amp;J35))*(VLOOKUP(C139, 'Hour Explanation'!$A$6:$G$43, 7, FALSE)),"")</f>
        <v/>
      </c>
      <c r="F139" s="112"/>
      <c r="G139" s="99"/>
      <c r="H139" s="100"/>
      <c r="I139" s="99"/>
      <c r="J139" s="99"/>
      <c r="K139" s="99"/>
      <c r="L139" s="99"/>
      <c r="M139" s="99"/>
      <c r="N139" s="99"/>
      <c r="O139" s="99"/>
      <c r="P139" s="99"/>
      <c r="Q139" s="99"/>
      <c r="R139" s="99"/>
      <c r="S139" s="99"/>
      <c r="T139" s="99"/>
      <c r="U139" s="99"/>
      <c r="V139" s="99"/>
    </row>
    <row r="140" spans="2:22" x14ac:dyDescent="0.25">
      <c r="B140" s="109" t="s">
        <v>0</v>
      </c>
      <c r="C140" s="110"/>
      <c r="D140" s="111"/>
      <c r="E140" s="112" t="str">
        <f ca="1">IFERROR((INDIRECT("Hours!"&amp;I36&amp;J36))*(VLOOKUP(C140, 'Hour Explanation'!$A$6:$G$43, 7, FALSE)),"")</f>
        <v/>
      </c>
      <c r="F140" s="112"/>
      <c r="G140" s="99"/>
      <c r="H140" s="100"/>
      <c r="I140" s="99"/>
      <c r="J140" s="99"/>
      <c r="K140" s="99"/>
      <c r="L140" s="99"/>
      <c r="M140" s="99"/>
      <c r="N140" s="99"/>
      <c r="O140" s="99"/>
      <c r="P140" s="99"/>
      <c r="Q140" s="99"/>
      <c r="R140" s="99"/>
      <c r="S140" s="99"/>
      <c r="T140" s="99"/>
      <c r="U140" s="99"/>
      <c r="V140" s="99"/>
    </row>
    <row r="141" spans="2:22" x14ac:dyDescent="0.25">
      <c r="B141" s="109" t="s">
        <v>0</v>
      </c>
      <c r="C141" s="110"/>
      <c r="D141" s="111"/>
      <c r="E141" s="112" t="str">
        <f ca="1">IFERROR((INDIRECT("Hours!"&amp;I37&amp;J37))*(VLOOKUP(C141, 'Hour Explanation'!$A$6:$G$43, 7, FALSE)),"")</f>
        <v/>
      </c>
      <c r="F141" s="112"/>
      <c r="G141" s="99"/>
      <c r="H141" s="100"/>
      <c r="I141" s="99"/>
      <c r="J141" s="99"/>
      <c r="K141" s="99"/>
      <c r="L141" s="99"/>
      <c r="M141" s="99"/>
      <c r="N141" s="99"/>
      <c r="O141" s="99"/>
      <c r="P141" s="99"/>
      <c r="Q141" s="99"/>
      <c r="R141" s="99"/>
      <c r="S141" s="99"/>
      <c r="T141" s="99"/>
      <c r="U141" s="99"/>
      <c r="V141" s="99"/>
    </row>
    <row r="142" spans="2:22" x14ac:dyDescent="0.25">
      <c r="B142" s="109" t="s">
        <v>0</v>
      </c>
      <c r="C142" s="110"/>
      <c r="D142" s="111"/>
      <c r="E142" s="112" t="str">
        <f ca="1">IFERROR((INDIRECT("Hours!"&amp;I38&amp;J38))*(VLOOKUP(C142, 'Hour Explanation'!$A$6:$G$43, 7, FALSE)),"")</f>
        <v/>
      </c>
      <c r="F142" s="112"/>
      <c r="G142" s="99"/>
      <c r="H142" s="100"/>
      <c r="I142" s="99"/>
      <c r="J142" s="99"/>
      <c r="K142" s="99"/>
      <c r="L142" s="99"/>
      <c r="M142" s="99"/>
      <c r="N142" s="99"/>
      <c r="O142" s="99"/>
      <c r="P142" s="99"/>
      <c r="Q142" s="99"/>
      <c r="R142" s="99"/>
      <c r="S142" s="99"/>
      <c r="T142" s="99"/>
      <c r="U142" s="99"/>
      <c r="V142" s="99"/>
    </row>
    <row r="143" spans="2:22" x14ac:dyDescent="0.25">
      <c r="B143" s="109" t="s">
        <v>0</v>
      </c>
      <c r="C143" s="110"/>
      <c r="D143" s="111"/>
      <c r="E143" s="112" t="str">
        <f ca="1">IFERROR((INDIRECT("Hours!"&amp;I39&amp;J39))*(VLOOKUP(C143, 'Hour Explanation'!$A$6:$G$43, 7, FALSE)),"")</f>
        <v/>
      </c>
      <c r="F143" s="112"/>
      <c r="G143" s="99"/>
      <c r="H143" s="100"/>
      <c r="I143" s="99"/>
      <c r="J143" s="99"/>
      <c r="K143" s="99"/>
      <c r="L143" s="99"/>
      <c r="M143" s="99"/>
      <c r="N143" s="99"/>
      <c r="O143" s="99"/>
      <c r="P143" s="99"/>
      <c r="Q143" s="99"/>
      <c r="R143" s="99"/>
      <c r="S143" s="99"/>
      <c r="T143" s="99"/>
      <c r="U143" s="99"/>
      <c r="V143" s="99"/>
    </row>
    <row r="144" spans="2:22" x14ac:dyDescent="0.25">
      <c r="B144" s="109" t="s">
        <v>0</v>
      </c>
      <c r="C144" s="110"/>
      <c r="D144" s="111"/>
      <c r="E144" s="112" t="str">
        <f ca="1">IFERROR((INDIRECT("Hours!"&amp;I40&amp;J40))*(VLOOKUP(C144, 'Hour Explanation'!$A$6:$G$43, 7, FALSE)),"")</f>
        <v/>
      </c>
      <c r="F144" s="112"/>
      <c r="G144" s="99"/>
      <c r="H144" s="100"/>
      <c r="I144" s="99"/>
      <c r="J144" s="99"/>
      <c r="K144" s="99"/>
      <c r="L144" s="99"/>
      <c r="M144" s="99"/>
      <c r="N144" s="99"/>
      <c r="O144" s="99"/>
      <c r="P144" s="99"/>
      <c r="Q144" s="99"/>
      <c r="R144" s="99"/>
      <c r="S144" s="99"/>
      <c r="T144" s="99"/>
      <c r="U144" s="99"/>
      <c r="V144" s="99"/>
    </row>
    <row r="145" spans="2:22" x14ac:dyDescent="0.25">
      <c r="B145" s="109" t="s">
        <v>0</v>
      </c>
      <c r="C145" s="110"/>
      <c r="D145" s="111"/>
      <c r="E145" s="112" t="str">
        <f ca="1">IFERROR((INDIRECT("Hours!"&amp;I41&amp;J41))*(VLOOKUP(C145, 'Hour Explanation'!$A$6:$G$43, 7, FALSE)),"")</f>
        <v/>
      </c>
      <c r="F145" s="112"/>
      <c r="G145" s="99"/>
      <c r="H145" s="100"/>
      <c r="I145" s="99"/>
      <c r="J145" s="99"/>
      <c r="K145" s="99"/>
      <c r="L145" s="99"/>
      <c r="M145" s="99"/>
      <c r="N145" s="99"/>
      <c r="O145" s="99"/>
      <c r="P145" s="99"/>
      <c r="Q145" s="99"/>
      <c r="R145" s="99"/>
      <c r="S145" s="99"/>
      <c r="T145" s="99"/>
      <c r="U145" s="99"/>
      <c r="V145" s="99"/>
    </row>
    <row r="146" spans="2:22" x14ac:dyDescent="0.25">
      <c r="B146" s="109" t="s">
        <v>0</v>
      </c>
      <c r="C146" s="110"/>
      <c r="D146" s="111"/>
      <c r="E146" s="112" t="str">
        <f ca="1">IFERROR((INDIRECT("Hours!"&amp;I42&amp;J42))*(VLOOKUP(C146, 'Hour Explanation'!$A$6:$G$43, 7, FALSE)),"")</f>
        <v/>
      </c>
      <c r="F146" s="112"/>
      <c r="G146" s="99"/>
      <c r="H146" s="100"/>
      <c r="I146" s="99"/>
      <c r="J146" s="99"/>
      <c r="K146" s="99"/>
      <c r="L146" s="99"/>
      <c r="M146" s="99"/>
      <c r="N146" s="99"/>
      <c r="O146" s="99"/>
      <c r="P146" s="99"/>
      <c r="Q146" s="99"/>
      <c r="R146" s="99"/>
      <c r="S146" s="99"/>
      <c r="T146" s="99"/>
      <c r="U146" s="99"/>
      <c r="V146" s="99"/>
    </row>
    <row r="147" spans="2:22" x14ac:dyDescent="0.25">
      <c r="B147" s="109" t="s">
        <v>0</v>
      </c>
      <c r="C147" s="110"/>
      <c r="D147" s="111"/>
      <c r="E147" s="112" t="str">
        <f ca="1">IFERROR((INDIRECT("Hours!"&amp;I43&amp;J43))*(VLOOKUP(C147, 'Hour Explanation'!$A$6:$G$43, 7, FALSE)),"")</f>
        <v/>
      </c>
      <c r="F147" s="112"/>
      <c r="G147" s="99"/>
      <c r="H147" s="100"/>
      <c r="I147" s="99"/>
      <c r="J147" s="99"/>
      <c r="K147" s="99"/>
      <c r="L147" s="99"/>
      <c r="M147" s="99"/>
      <c r="N147" s="99"/>
      <c r="O147" s="99"/>
      <c r="P147" s="99"/>
      <c r="Q147" s="99"/>
      <c r="R147" s="99"/>
      <c r="S147" s="99"/>
      <c r="T147" s="99"/>
      <c r="U147" s="99"/>
      <c r="V147" s="99"/>
    </row>
    <row r="148" spans="2:22" x14ac:dyDescent="0.25">
      <c r="B148" s="109" t="s">
        <v>0</v>
      </c>
      <c r="C148" s="110"/>
      <c r="D148" s="111"/>
      <c r="E148" s="112" t="str">
        <f ca="1">IFERROR((INDIRECT("Hours!"&amp;I44&amp;J44))*(VLOOKUP(C148, 'Hour Explanation'!$A$6:$G$43, 7, FALSE)),"")</f>
        <v/>
      </c>
      <c r="F148" s="112"/>
      <c r="G148" s="99"/>
      <c r="H148" s="100"/>
      <c r="I148" s="99"/>
      <c r="J148" s="99"/>
      <c r="K148" s="99"/>
      <c r="L148" s="99"/>
      <c r="M148" s="99"/>
      <c r="N148" s="99"/>
      <c r="O148" s="99"/>
      <c r="P148" s="99"/>
      <c r="Q148" s="99"/>
      <c r="R148" s="99"/>
      <c r="S148" s="99"/>
      <c r="T148" s="99"/>
      <c r="U148" s="99"/>
      <c r="V148" s="99"/>
    </row>
    <row r="149" spans="2:22" x14ac:dyDescent="0.25">
      <c r="B149" s="109"/>
      <c r="C149" s="110"/>
      <c r="D149" s="111"/>
      <c r="E149" s="112" t="str">
        <f ca="1">IFERROR((INDIRECT("Hours!"&amp;I45&amp;J45))*(VLOOKUP(C149, 'Hour Explanation'!$A$6:$G$43, 7, FALSE)),"")</f>
        <v/>
      </c>
      <c r="F149" s="112"/>
      <c r="G149" s="99"/>
      <c r="H149" s="100"/>
      <c r="I149" s="99"/>
      <c r="J149" s="99"/>
      <c r="K149" s="99"/>
      <c r="L149" s="99"/>
      <c r="M149" s="99"/>
      <c r="N149" s="99"/>
      <c r="O149" s="99"/>
      <c r="P149" s="99"/>
      <c r="Q149" s="99"/>
      <c r="R149" s="99"/>
      <c r="S149" s="99"/>
      <c r="T149" s="99"/>
      <c r="U149" s="99"/>
      <c r="V149" s="99"/>
    </row>
    <row r="150" spans="2:22" x14ac:dyDescent="0.25">
      <c r="B150" s="109"/>
      <c r="C150" s="110"/>
      <c r="D150" s="111"/>
      <c r="E150" s="112" t="str">
        <f ca="1">IFERROR((INDIRECT("Hours!"&amp;I46&amp;J46))*(VLOOKUP(C150, 'Hour Explanation'!$A$6:$G$43, 7, FALSE)),"")</f>
        <v/>
      </c>
      <c r="F150" s="112"/>
      <c r="G150" s="99"/>
      <c r="H150" s="100"/>
      <c r="I150" s="99"/>
      <c r="J150" s="99"/>
      <c r="K150" s="99"/>
      <c r="L150" s="99"/>
      <c r="M150" s="99"/>
      <c r="N150" s="99"/>
      <c r="O150" s="99"/>
      <c r="P150" s="99"/>
      <c r="Q150" s="99"/>
      <c r="R150" s="99"/>
      <c r="S150" s="99"/>
      <c r="T150" s="99"/>
      <c r="U150" s="99"/>
      <c r="V150" s="99"/>
    </row>
    <row r="151" spans="2:22" x14ac:dyDescent="0.25">
      <c r="B151" s="109"/>
      <c r="C151" s="110"/>
      <c r="D151" s="111"/>
      <c r="E151" s="112" t="str">
        <f ca="1">IFERROR((INDIRECT("Hours!"&amp;I47&amp;J47))*(VLOOKUP(C151, 'Hour Explanation'!$A$6:$G$43, 7, FALSE)),"")</f>
        <v/>
      </c>
      <c r="F151" s="112"/>
      <c r="G151" s="99"/>
      <c r="H151" s="100"/>
      <c r="I151" s="99"/>
      <c r="J151" s="99"/>
      <c r="K151" s="99"/>
      <c r="L151" s="99"/>
      <c r="M151" s="99"/>
      <c r="N151" s="99"/>
      <c r="O151" s="99"/>
      <c r="P151" s="99"/>
      <c r="Q151" s="99"/>
      <c r="R151" s="99"/>
      <c r="S151" s="99"/>
      <c r="T151" s="99"/>
      <c r="U151" s="99"/>
      <c r="V151" s="99"/>
    </row>
    <row r="152" spans="2:22" x14ac:dyDescent="0.25">
      <c r="B152" s="109"/>
      <c r="C152" s="110"/>
      <c r="D152" s="111"/>
      <c r="E152" s="112" t="str">
        <f ca="1">IFERROR((INDIRECT("Hours!"&amp;I48&amp;J48))*(VLOOKUP(C152, 'Hour Explanation'!$A$6:$G$43, 7, FALSE)),"")</f>
        <v/>
      </c>
      <c r="F152" s="112"/>
      <c r="G152" s="99"/>
      <c r="H152" s="100"/>
      <c r="I152" s="99"/>
      <c r="J152" s="99"/>
      <c r="K152" s="99"/>
      <c r="L152" s="99"/>
      <c r="M152" s="99"/>
      <c r="N152" s="99"/>
      <c r="O152" s="99"/>
      <c r="P152" s="99"/>
      <c r="Q152" s="99"/>
      <c r="R152" s="99"/>
      <c r="S152" s="99"/>
      <c r="T152" s="99"/>
      <c r="U152" s="99"/>
      <c r="V152" s="99"/>
    </row>
    <row r="153" spans="2:22" x14ac:dyDescent="0.25">
      <c r="B153" s="109"/>
      <c r="C153" s="110"/>
      <c r="D153" s="111"/>
      <c r="E153" s="112" t="str">
        <f ca="1">IFERROR((INDIRECT("Hours!"&amp;I49&amp;J49))*(VLOOKUP(C153, 'Hour Explanation'!$A$6:$G$43, 7, FALSE)),"")</f>
        <v/>
      </c>
      <c r="F153" s="112"/>
      <c r="G153" s="99"/>
      <c r="H153" s="100"/>
      <c r="I153" s="99"/>
      <c r="J153" s="99"/>
      <c r="K153" s="99"/>
      <c r="L153" s="99"/>
      <c r="M153" s="99"/>
      <c r="N153" s="99"/>
      <c r="O153" s="99"/>
      <c r="P153" s="99"/>
      <c r="Q153" s="99"/>
      <c r="R153" s="99"/>
      <c r="S153" s="99"/>
      <c r="T153" s="99"/>
      <c r="U153" s="99"/>
      <c r="V153" s="99"/>
    </row>
    <row r="154" spans="2:22" x14ac:dyDescent="0.25">
      <c r="B154" s="109"/>
      <c r="C154" s="110"/>
      <c r="D154" s="111"/>
      <c r="E154" s="112" t="str">
        <f ca="1">IFERROR((INDIRECT("Hours!"&amp;I50&amp;J50))*(VLOOKUP(C154, 'Hour Explanation'!$A$6:$G$43, 7, FALSE)),"")</f>
        <v/>
      </c>
      <c r="F154" s="112"/>
      <c r="G154" s="99"/>
      <c r="H154" s="100"/>
      <c r="I154" s="99"/>
      <c r="J154" s="99"/>
      <c r="K154" s="99"/>
      <c r="L154" s="99"/>
      <c r="M154" s="99"/>
      <c r="N154" s="99"/>
      <c r="O154" s="99"/>
      <c r="P154" s="99"/>
      <c r="Q154" s="99"/>
      <c r="R154" s="99"/>
      <c r="S154" s="99"/>
      <c r="T154" s="99"/>
      <c r="U154" s="99"/>
      <c r="V154" s="99"/>
    </row>
    <row r="155" spans="2:22" x14ac:dyDescent="0.25">
      <c r="B155" s="109"/>
      <c r="C155" s="110"/>
      <c r="D155" s="111"/>
      <c r="E155" s="112" t="str">
        <f ca="1">IFERROR((INDIRECT("Hours!"&amp;I51&amp;J51))*(VLOOKUP(C155, 'Hour Explanation'!$A$6:$G$43, 7, FALSE)),"")</f>
        <v/>
      </c>
      <c r="F155" s="112"/>
      <c r="G155" s="99"/>
      <c r="H155" s="100"/>
      <c r="I155" s="99"/>
      <c r="J155" s="99"/>
      <c r="K155" s="99"/>
      <c r="L155" s="99"/>
      <c r="M155" s="99"/>
      <c r="N155" s="99"/>
      <c r="O155" s="99"/>
      <c r="P155" s="99"/>
      <c r="Q155" s="99"/>
      <c r="R155" s="99"/>
      <c r="S155" s="99"/>
      <c r="T155" s="99"/>
      <c r="U155" s="99"/>
      <c r="V155" s="99"/>
    </row>
    <row r="156" spans="2:22" x14ac:dyDescent="0.25">
      <c r="B156" s="109"/>
      <c r="C156" s="110"/>
      <c r="D156" s="111"/>
      <c r="E156" s="112" t="str">
        <f ca="1">IFERROR((INDIRECT("Hours!"&amp;I52&amp;J52))*(VLOOKUP(C156, 'Hour Explanation'!$A$6:$G$43, 7, FALSE)),"")</f>
        <v/>
      </c>
      <c r="F156" s="112"/>
      <c r="G156" s="99"/>
      <c r="H156" s="100"/>
      <c r="I156" s="99"/>
      <c r="J156" s="99"/>
      <c r="K156" s="99"/>
      <c r="L156" s="99"/>
      <c r="M156" s="99"/>
      <c r="N156" s="99"/>
      <c r="O156" s="99"/>
      <c r="P156" s="99"/>
      <c r="Q156" s="99"/>
      <c r="R156" s="99"/>
      <c r="S156" s="99"/>
      <c r="T156" s="99"/>
      <c r="U156" s="99"/>
      <c r="V156" s="99"/>
    </row>
    <row r="157" spans="2:22" x14ac:dyDescent="0.25">
      <c r="B157" s="109"/>
      <c r="C157" s="110"/>
      <c r="D157" s="111"/>
      <c r="E157" s="112" t="str">
        <f ca="1">IFERROR((INDIRECT("Hours!"&amp;I53&amp;J53))*(VLOOKUP(C157, 'Hour Explanation'!$A$6:$G$43, 7, FALSE)),"")</f>
        <v/>
      </c>
      <c r="F157" s="112"/>
      <c r="G157" s="99"/>
      <c r="H157" s="100"/>
      <c r="I157" s="99"/>
      <c r="J157" s="99"/>
      <c r="K157" s="99"/>
      <c r="L157" s="99"/>
      <c r="M157" s="99"/>
      <c r="N157" s="99"/>
      <c r="O157" s="99"/>
      <c r="P157" s="99"/>
      <c r="Q157" s="99"/>
      <c r="R157" s="99"/>
      <c r="S157" s="99"/>
      <c r="T157" s="99"/>
      <c r="U157" s="99"/>
      <c r="V157" s="99"/>
    </row>
    <row r="158" spans="2:22" x14ac:dyDescent="0.25">
      <c r="B158" s="109"/>
      <c r="C158" s="110"/>
      <c r="D158" s="111"/>
      <c r="E158" s="112" t="str">
        <f ca="1">IFERROR((INDIRECT("Hours!"&amp;I54&amp;J54))*(VLOOKUP(C158, 'Hour Explanation'!$A$6:$G$43, 7, FALSE)),"")</f>
        <v/>
      </c>
      <c r="F158" s="112"/>
      <c r="G158" s="99"/>
      <c r="H158" s="100"/>
      <c r="I158" s="99"/>
      <c r="J158" s="99"/>
      <c r="K158" s="99"/>
      <c r="L158" s="99"/>
      <c r="M158" s="99"/>
      <c r="N158" s="99"/>
      <c r="O158" s="99"/>
      <c r="P158" s="99"/>
      <c r="Q158" s="99"/>
      <c r="R158" s="99"/>
      <c r="S158" s="99"/>
      <c r="T158" s="99"/>
      <c r="U158" s="99"/>
      <c r="V158" s="99"/>
    </row>
    <row r="159" spans="2:22" x14ac:dyDescent="0.25">
      <c r="B159" s="109"/>
      <c r="C159" s="110"/>
      <c r="D159" s="111"/>
      <c r="E159" s="112" t="str">
        <f ca="1">IFERROR((INDIRECT("Hours!"&amp;I55&amp;J55))*(VLOOKUP(C159, 'Hour Explanation'!$A$6:$G$43, 7, FALSE)),"")</f>
        <v/>
      </c>
      <c r="F159" s="112"/>
      <c r="G159" s="99"/>
      <c r="H159" s="100"/>
      <c r="I159" s="99"/>
      <c r="J159" s="99"/>
      <c r="K159" s="99"/>
      <c r="L159" s="99"/>
      <c r="M159" s="99"/>
      <c r="N159" s="99"/>
      <c r="O159" s="99"/>
      <c r="P159" s="99"/>
      <c r="Q159" s="99"/>
      <c r="R159" s="99"/>
      <c r="S159" s="99"/>
      <c r="T159" s="99"/>
      <c r="U159" s="99"/>
      <c r="V159" s="99"/>
    </row>
    <row r="160" spans="2:22" x14ac:dyDescent="0.25">
      <c r="B160" s="109"/>
      <c r="C160" s="110"/>
      <c r="D160" s="111"/>
      <c r="E160" s="112" t="str">
        <f ca="1">IFERROR((INDIRECT("Hours!"&amp;I56&amp;J56))*(VLOOKUP(C160, 'Hour Explanation'!$A$6:$G$43, 7, FALSE)),"")</f>
        <v/>
      </c>
      <c r="F160" s="112"/>
      <c r="G160" s="99"/>
      <c r="H160" s="100"/>
      <c r="I160" s="99"/>
      <c r="J160" s="99"/>
      <c r="K160" s="99"/>
      <c r="L160" s="99"/>
      <c r="M160" s="99"/>
      <c r="N160" s="99"/>
      <c r="O160" s="99"/>
      <c r="P160" s="99"/>
      <c r="Q160" s="99"/>
      <c r="R160" s="99"/>
      <c r="S160" s="99"/>
      <c r="T160" s="99"/>
      <c r="U160" s="99"/>
      <c r="V160" s="99"/>
    </row>
    <row r="161" spans="2:22" x14ac:dyDescent="0.25">
      <c r="B161" s="109"/>
      <c r="C161" s="110"/>
      <c r="D161" s="111"/>
      <c r="E161" s="112" t="str">
        <f ca="1">IFERROR((INDIRECT("Hours!"&amp;I57&amp;J57))*(VLOOKUP(C161, 'Hour Explanation'!$A$6:$G$43, 7, FALSE)),"")</f>
        <v/>
      </c>
      <c r="F161" s="112"/>
      <c r="G161" s="99"/>
      <c r="H161" s="100"/>
      <c r="I161" s="99"/>
      <c r="J161" s="99"/>
      <c r="K161" s="99"/>
      <c r="L161" s="99"/>
      <c r="M161" s="99"/>
      <c r="N161" s="99"/>
      <c r="O161" s="99"/>
      <c r="P161" s="99"/>
      <c r="Q161" s="99"/>
      <c r="R161" s="99"/>
      <c r="S161" s="99"/>
      <c r="T161" s="99"/>
      <c r="U161" s="99"/>
      <c r="V161" s="99"/>
    </row>
    <row r="162" spans="2:22" x14ac:dyDescent="0.25">
      <c r="B162" s="109"/>
      <c r="C162" s="110"/>
      <c r="D162" s="111"/>
      <c r="E162" s="112" t="str">
        <f ca="1">IFERROR((INDIRECT("Hours!"&amp;I58&amp;J58))*(VLOOKUP(C162, 'Hour Explanation'!$A$6:$G$43, 7, FALSE)),"")</f>
        <v/>
      </c>
      <c r="F162" s="112"/>
      <c r="G162" s="99"/>
      <c r="H162" s="100"/>
      <c r="I162" s="99"/>
      <c r="J162" s="99"/>
      <c r="K162" s="99"/>
      <c r="L162" s="99"/>
      <c r="M162" s="99"/>
      <c r="N162" s="99"/>
      <c r="O162" s="99"/>
      <c r="P162" s="99"/>
      <c r="Q162" s="99"/>
      <c r="R162" s="99"/>
      <c r="S162" s="99"/>
      <c r="T162" s="99"/>
      <c r="U162" s="99"/>
      <c r="V162" s="99"/>
    </row>
    <row r="163" spans="2:22" x14ac:dyDescent="0.25">
      <c r="B163" s="109"/>
      <c r="C163" s="110"/>
      <c r="D163" s="111"/>
      <c r="E163" s="112" t="str">
        <f ca="1">IFERROR((INDIRECT("Hours!"&amp;I59&amp;J59))*(VLOOKUP(C163, 'Hour Explanation'!$A$6:$G$43, 7, FALSE)),"")</f>
        <v/>
      </c>
      <c r="F163" s="112"/>
      <c r="G163" s="99"/>
      <c r="H163" s="100"/>
      <c r="I163" s="99"/>
      <c r="J163" s="99"/>
      <c r="K163" s="99"/>
      <c r="L163" s="99"/>
      <c r="M163" s="99"/>
      <c r="N163" s="99"/>
      <c r="O163" s="99"/>
      <c r="P163" s="99"/>
      <c r="Q163" s="99"/>
      <c r="R163" s="99"/>
      <c r="S163" s="99"/>
      <c r="T163" s="99"/>
      <c r="U163" s="99"/>
      <c r="V163" s="99"/>
    </row>
    <row r="164" spans="2:22" x14ac:dyDescent="0.25">
      <c r="B164" s="109"/>
      <c r="C164" s="110"/>
      <c r="D164" s="111"/>
      <c r="E164" s="112" t="str">
        <f ca="1">IFERROR((INDIRECT("Hours!"&amp;I60&amp;J60))*(VLOOKUP(C164, 'Hour Explanation'!$A$6:$G$43, 7, FALSE)),"")</f>
        <v/>
      </c>
      <c r="F164" s="112"/>
      <c r="G164" s="99"/>
      <c r="H164" s="100"/>
      <c r="I164" s="99"/>
      <c r="J164" s="99"/>
      <c r="K164" s="99"/>
      <c r="L164" s="99"/>
      <c r="M164" s="99"/>
      <c r="N164" s="99"/>
      <c r="O164" s="99"/>
      <c r="P164" s="99"/>
      <c r="Q164" s="99"/>
      <c r="R164" s="99"/>
      <c r="S164" s="99"/>
      <c r="T164" s="99"/>
      <c r="U164" s="99"/>
      <c r="V164" s="99"/>
    </row>
    <row r="165" spans="2:22" x14ac:dyDescent="0.25">
      <c r="B165" s="109"/>
      <c r="C165" s="110"/>
      <c r="D165" s="111"/>
      <c r="E165" s="112" t="str">
        <f ca="1">IFERROR((INDIRECT("Hours!"&amp;I61&amp;J61))*(VLOOKUP(C165, 'Hour Explanation'!$A$6:$G$43, 7, FALSE)),"")</f>
        <v/>
      </c>
      <c r="F165" s="112"/>
      <c r="G165" s="99"/>
      <c r="H165" s="100"/>
      <c r="I165" s="99"/>
      <c r="J165" s="99"/>
      <c r="K165" s="99"/>
      <c r="L165" s="99"/>
      <c r="M165" s="99"/>
      <c r="N165" s="99"/>
      <c r="O165" s="99"/>
      <c r="P165" s="99"/>
      <c r="Q165" s="99"/>
      <c r="R165" s="99"/>
      <c r="S165" s="99"/>
      <c r="T165" s="99"/>
      <c r="U165" s="99"/>
      <c r="V165" s="99"/>
    </row>
    <row r="166" spans="2:22" x14ac:dyDescent="0.25">
      <c r="B166" s="109"/>
      <c r="C166" s="110"/>
      <c r="D166" s="111"/>
      <c r="E166" s="112" t="str">
        <f ca="1">IFERROR((INDIRECT("Hours!"&amp;I62&amp;J62))*(VLOOKUP(C166, 'Hour Explanation'!$A$6:$G$43, 7, FALSE)),"")</f>
        <v/>
      </c>
      <c r="F166" s="112"/>
      <c r="G166" s="99"/>
      <c r="H166" s="100"/>
      <c r="I166" s="99"/>
      <c r="J166" s="99"/>
      <c r="K166" s="99"/>
      <c r="L166" s="99"/>
      <c r="M166" s="99"/>
      <c r="N166" s="99"/>
      <c r="O166" s="99"/>
      <c r="P166" s="99"/>
      <c r="Q166" s="99"/>
      <c r="R166" s="99"/>
      <c r="S166" s="99"/>
      <c r="T166" s="99"/>
      <c r="U166" s="99"/>
      <c r="V166" s="99"/>
    </row>
    <row r="167" spans="2:22" x14ac:dyDescent="0.25">
      <c r="B167" s="109"/>
      <c r="C167" s="110"/>
      <c r="D167" s="111"/>
      <c r="E167" s="112" t="str">
        <f ca="1">IFERROR((INDIRECT("Hours!"&amp;I63&amp;J63))*(VLOOKUP(C167, 'Hour Explanation'!$A$6:$G$43, 7, FALSE)),"")</f>
        <v/>
      </c>
      <c r="F167" s="112"/>
      <c r="G167" s="99"/>
      <c r="H167" s="100"/>
      <c r="I167" s="99"/>
      <c r="J167" s="99"/>
      <c r="K167" s="99"/>
      <c r="L167" s="99"/>
      <c r="M167" s="99"/>
      <c r="N167" s="99"/>
      <c r="O167" s="99"/>
      <c r="P167" s="99"/>
      <c r="Q167" s="99"/>
      <c r="R167" s="99"/>
      <c r="S167" s="99"/>
      <c r="T167" s="99"/>
      <c r="U167" s="99"/>
      <c r="V167" s="99"/>
    </row>
    <row r="168" spans="2:22" x14ac:dyDescent="0.25">
      <c r="B168" s="109"/>
      <c r="C168" s="110"/>
      <c r="D168" s="111"/>
      <c r="E168" s="112" t="str">
        <f ca="1">IFERROR((INDIRECT("Hours!"&amp;I64&amp;J64))*(VLOOKUP(C168, 'Hour Explanation'!$A$6:$G$43, 7, FALSE)),"")</f>
        <v/>
      </c>
      <c r="F168" s="112"/>
      <c r="G168" s="99"/>
      <c r="H168" s="100"/>
      <c r="I168" s="99"/>
      <c r="J168" s="99"/>
      <c r="K168" s="99"/>
      <c r="L168" s="99"/>
      <c r="M168" s="99"/>
      <c r="N168" s="99"/>
      <c r="O168" s="99"/>
      <c r="P168" s="99"/>
      <c r="Q168" s="99"/>
      <c r="R168" s="99"/>
      <c r="S168" s="99"/>
      <c r="T168" s="99"/>
      <c r="U168" s="99"/>
      <c r="V168" s="99"/>
    </row>
    <row r="169" spans="2:22" x14ac:dyDescent="0.25">
      <c r="B169" s="109"/>
      <c r="C169" s="110"/>
      <c r="D169" s="111"/>
      <c r="E169" s="112" t="str">
        <f ca="1">IFERROR((INDIRECT("Hours!"&amp;I65&amp;J65))*(VLOOKUP(C169, 'Hour Explanation'!$A$6:$G$43, 7, FALSE)),"")</f>
        <v/>
      </c>
      <c r="F169" s="112"/>
      <c r="G169" s="99"/>
      <c r="H169" s="100"/>
      <c r="I169" s="99"/>
      <c r="J169" s="99"/>
      <c r="K169" s="99"/>
      <c r="L169" s="99"/>
      <c r="M169" s="99"/>
      <c r="N169" s="99"/>
      <c r="O169" s="99"/>
      <c r="P169" s="99"/>
      <c r="Q169" s="99"/>
      <c r="R169" s="99"/>
      <c r="S169" s="99"/>
      <c r="T169" s="99"/>
      <c r="U169" s="99"/>
      <c r="V169" s="99"/>
    </row>
    <row r="170" spans="2:22" x14ac:dyDescent="0.25">
      <c r="B170" s="109"/>
      <c r="C170" s="110"/>
      <c r="D170" s="111"/>
      <c r="E170" s="112" t="str">
        <f ca="1">IFERROR((INDIRECT("Hours!"&amp;I66&amp;J66))*(VLOOKUP(C170, 'Hour Explanation'!$A$6:$G$43, 7, FALSE)),"")</f>
        <v/>
      </c>
      <c r="F170" s="112"/>
      <c r="G170" s="99"/>
      <c r="H170" s="100"/>
      <c r="I170" s="99"/>
      <c r="J170" s="99"/>
      <c r="K170" s="99"/>
      <c r="L170" s="99"/>
      <c r="M170" s="99"/>
      <c r="N170" s="99"/>
      <c r="O170" s="99"/>
      <c r="P170" s="99"/>
      <c r="Q170" s="99"/>
      <c r="R170" s="99"/>
      <c r="S170" s="99"/>
      <c r="T170" s="99"/>
      <c r="U170" s="99"/>
      <c r="V170" s="99"/>
    </row>
    <row r="171" spans="2:22" x14ac:dyDescent="0.25">
      <c r="B171" s="109"/>
      <c r="C171" s="110"/>
      <c r="D171" s="111"/>
      <c r="E171" s="112" t="str">
        <f ca="1">IFERROR((INDIRECT("Hours!"&amp;I67&amp;J67))*(VLOOKUP(C171, 'Hour Explanation'!$A$6:$G$43, 7, FALSE)),"")</f>
        <v/>
      </c>
      <c r="F171" s="112"/>
      <c r="G171" s="99"/>
      <c r="H171" s="100"/>
      <c r="I171" s="99"/>
      <c r="J171" s="99"/>
      <c r="K171" s="99"/>
      <c r="L171" s="99"/>
      <c r="M171" s="99"/>
      <c r="N171" s="99"/>
      <c r="O171" s="99"/>
      <c r="P171" s="99"/>
      <c r="Q171" s="99"/>
      <c r="R171" s="99"/>
      <c r="S171" s="99"/>
      <c r="T171" s="99"/>
      <c r="U171" s="99"/>
      <c r="V171" s="99"/>
    </row>
    <row r="172" spans="2:22" x14ac:dyDescent="0.25">
      <c r="B172" s="109"/>
      <c r="C172" s="110"/>
      <c r="D172" s="111"/>
      <c r="E172" s="112" t="str">
        <f ca="1">IFERROR((INDIRECT("Hours!"&amp;I68&amp;J68))*(VLOOKUP(C172, 'Hour Explanation'!$A$6:$G$43, 7, FALSE)),"")</f>
        <v/>
      </c>
      <c r="F172" s="112"/>
      <c r="G172" s="99"/>
      <c r="H172" s="100"/>
      <c r="I172" s="99"/>
      <c r="J172" s="99"/>
      <c r="K172" s="99"/>
      <c r="L172" s="99"/>
      <c r="M172" s="99"/>
      <c r="N172" s="99"/>
      <c r="O172" s="99"/>
      <c r="P172" s="99"/>
      <c r="Q172" s="99"/>
      <c r="R172" s="99"/>
      <c r="S172" s="99"/>
      <c r="T172" s="99"/>
      <c r="U172" s="99"/>
      <c r="V172" s="99"/>
    </row>
    <row r="173" spans="2:22" x14ac:dyDescent="0.25">
      <c r="B173" s="109"/>
      <c r="C173" s="110"/>
      <c r="D173" s="111"/>
      <c r="E173" s="112" t="str">
        <f ca="1">IFERROR((INDIRECT("Hours!"&amp;I69&amp;J69))*(VLOOKUP(C173, 'Hour Explanation'!$A$6:$G$43, 7, FALSE)),"")</f>
        <v/>
      </c>
      <c r="F173" s="112"/>
      <c r="G173" s="99"/>
      <c r="H173" s="100"/>
      <c r="I173" s="99"/>
      <c r="J173" s="99"/>
      <c r="K173" s="99"/>
      <c r="L173" s="99"/>
      <c r="M173" s="99"/>
      <c r="N173" s="99"/>
      <c r="O173" s="99"/>
      <c r="P173" s="99"/>
      <c r="Q173" s="99"/>
      <c r="R173" s="99"/>
      <c r="S173" s="99"/>
      <c r="T173" s="99"/>
      <c r="U173" s="99"/>
      <c r="V173" s="99"/>
    </row>
    <row r="174" spans="2:22" x14ac:dyDescent="0.25">
      <c r="B174" s="109"/>
      <c r="C174" s="110"/>
      <c r="D174" s="111"/>
      <c r="E174" s="112" t="str">
        <f ca="1">IFERROR((INDIRECT("Hours!"&amp;I70&amp;J70))*(VLOOKUP(C174, 'Hour Explanation'!$A$6:$G$43, 7, FALSE)),"")</f>
        <v/>
      </c>
      <c r="F174" s="112"/>
      <c r="G174" s="99"/>
      <c r="H174" s="100"/>
      <c r="I174" s="99"/>
      <c r="J174" s="99"/>
      <c r="K174" s="99"/>
      <c r="L174" s="99"/>
      <c r="M174" s="99"/>
      <c r="N174" s="99"/>
      <c r="O174" s="99"/>
      <c r="P174" s="99"/>
      <c r="Q174" s="99"/>
      <c r="R174" s="99"/>
      <c r="S174" s="99"/>
      <c r="T174" s="99"/>
      <c r="U174" s="99"/>
      <c r="V174" s="99"/>
    </row>
    <row r="175" spans="2:22" x14ac:dyDescent="0.25">
      <c r="B175" s="109"/>
      <c r="C175" s="110"/>
      <c r="D175" s="111"/>
      <c r="E175" s="112" t="str">
        <f ca="1">IFERROR((INDIRECT("Hours!"&amp;I71&amp;J71))*(VLOOKUP(C175, 'Hour Explanation'!$A$6:$G$43, 7, FALSE)),"")</f>
        <v/>
      </c>
      <c r="F175" s="112"/>
      <c r="G175" s="99"/>
      <c r="H175" s="100"/>
      <c r="I175" s="99"/>
      <c r="J175" s="99"/>
      <c r="K175" s="99"/>
      <c r="L175" s="99"/>
      <c r="M175" s="99"/>
      <c r="N175" s="99"/>
      <c r="O175" s="99"/>
      <c r="P175" s="99"/>
      <c r="Q175" s="99"/>
      <c r="R175" s="99"/>
      <c r="S175" s="99"/>
      <c r="T175" s="99"/>
      <c r="U175" s="99"/>
      <c r="V175" s="99"/>
    </row>
    <row r="176" spans="2:22" x14ac:dyDescent="0.25">
      <c r="B176" s="109"/>
      <c r="C176" s="110"/>
      <c r="D176" s="111"/>
      <c r="E176" s="112" t="str">
        <f ca="1">IFERROR((INDIRECT("Hours!"&amp;I72&amp;J72))*(VLOOKUP(C176, 'Hour Explanation'!$A$6:$G$43, 7, FALSE)),"")</f>
        <v/>
      </c>
      <c r="F176" s="112"/>
      <c r="G176" s="99"/>
      <c r="H176" s="100"/>
      <c r="I176" s="99"/>
      <c r="J176" s="99"/>
      <c r="K176" s="99"/>
      <c r="L176" s="99"/>
      <c r="M176" s="99"/>
      <c r="N176" s="99"/>
      <c r="O176" s="99"/>
      <c r="P176" s="99"/>
      <c r="Q176" s="99"/>
      <c r="R176" s="99"/>
      <c r="S176" s="99"/>
      <c r="T176" s="99"/>
      <c r="U176" s="99"/>
      <c r="V176" s="99"/>
    </row>
    <row r="177" spans="2:22" x14ac:dyDescent="0.25">
      <c r="B177" s="109"/>
      <c r="C177" s="110"/>
      <c r="D177" s="111"/>
      <c r="E177" s="112" t="str">
        <f ca="1">IFERROR((INDIRECT("Hours!"&amp;I73&amp;J73))*(VLOOKUP(C177, 'Hour Explanation'!$A$6:$G$43, 7, FALSE)),"")</f>
        <v/>
      </c>
      <c r="F177" s="112"/>
      <c r="G177" s="99"/>
      <c r="H177" s="100"/>
      <c r="I177" s="99"/>
      <c r="J177" s="99"/>
      <c r="K177" s="99"/>
      <c r="L177" s="99"/>
      <c r="M177" s="99"/>
      <c r="N177" s="99"/>
      <c r="O177" s="99"/>
      <c r="P177" s="99"/>
      <c r="Q177" s="99"/>
      <c r="R177" s="99"/>
      <c r="S177" s="99"/>
      <c r="T177" s="99"/>
      <c r="U177" s="99"/>
      <c r="V177" s="99"/>
    </row>
    <row r="178" spans="2:22" x14ac:dyDescent="0.25">
      <c r="B178" s="109"/>
      <c r="C178" s="110"/>
      <c r="D178" s="111"/>
      <c r="E178" s="112" t="str">
        <f ca="1">IFERROR((INDIRECT("Hours!"&amp;I74&amp;J74))*(VLOOKUP(C178, 'Hour Explanation'!$A$6:$G$43, 7, FALSE)),"")</f>
        <v/>
      </c>
      <c r="F178" s="112"/>
      <c r="G178" s="99"/>
      <c r="H178" s="100"/>
      <c r="I178" s="99"/>
      <c r="J178" s="99"/>
      <c r="K178" s="99"/>
      <c r="L178" s="99"/>
      <c r="M178" s="99"/>
      <c r="N178" s="99"/>
      <c r="O178" s="99"/>
      <c r="P178" s="99"/>
      <c r="Q178" s="99"/>
      <c r="R178" s="99"/>
      <c r="S178" s="99"/>
      <c r="T178" s="99"/>
      <c r="U178" s="99"/>
      <c r="V178" s="99"/>
    </row>
    <row r="179" spans="2:22" x14ac:dyDescent="0.25">
      <c r="B179" s="109"/>
      <c r="C179" s="110"/>
      <c r="D179" s="111"/>
      <c r="E179" s="112" t="str">
        <f ca="1">IFERROR((INDIRECT("Hours!"&amp;I75&amp;J75))*(VLOOKUP(C179, 'Hour Explanation'!$A$6:$G$43, 7, FALSE)),"")</f>
        <v/>
      </c>
      <c r="F179" s="112"/>
      <c r="G179" s="99"/>
      <c r="H179" s="100"/>
      <c r="I179" s="99"/>
      <c r="J179" s="99"/>
      <c r="K179" s="99"/>
      <c r="L179" s="99"/>
      <c r="M179" s="99"/>
      <c r="N179" s="99"/>
      <c r="O179" s="99"/>
      <c r="P179" s="99"/>
      <c r="Q179" s="99"/>
      <c r="R179" s="99"/>
      <c r="S179" s="99"/>
      <c r="T179" s="99"/>
      <c r="U179" s="99"/>
      <c r="V179" s="99"/>
    </row>
    <row r="180" spans="2:22" x14ac:dyDescent="0.25">
      <c r="B180" s="109"/>
      <c r="C180" s="110"/>
      <c r="D180" s="111"/>
      <c r="E180" s="112" t="str">
        <f ca="1">IFERROR((INDIRECT("Hours!"&amp;I76&amp;J76))*(VLOOKUP(C180, 'Hour Explanation'!$A$6:$G$43, 7, FALSE)),"")</f>
        <v/>
      </c>
      <c r="F180" s="112"/>
      <c r="G180" s="99"/>
      <c r="H180" s="100"/>
      <c r="I180" s="99"/>
      <c r="J180" s="99"/>
      <c r="K180" s="99"/>
      <c r="L180" s="99"/>
      <c r="M180" s="99"/>
      <c r="N180" s="99"/>
      <c r="O180" s="99"/>
      <c r="P180" s="99"/>
      <c r="Q180" s="99"/>
      <c r="R180" s="99"/>
      <c r="S180" s="99"/>
      <c r="T180" s="99"/>
      <c r="U180" s="99"/>
      <c r="V180" s="99"/>
    </row>
    <row r="181" spans="2:22" x14ac:dyDescent="0.25">
      <c r="B181" s="109"/>
      <c r="C181" s="110"/>
      <c r="D181" s="111"/>
      <c r="E181" s="112" t="str">
        <f ca="1">IFERROR((INDIRECT("Hours!"&amp;I77&amp;J77))*(VLOOKUP(C181, 'Hour Explanation'!$A$6:$G$43, 7, FALSE)),"")</f>
        <v/>
      </c>
      <c r="F181" s="112"/>
      <c r="G181" s="99"/>
      <c r="H181" s="100"/>
      <c r="I181" s="99"/>
      <c r="J181" s="99"/>
      <c r="K181" s="99"/>
      <c r="L181" s="99"/>
      <c r="M181" s="99"/>
      <c r="N181" s="99"/>
      <c r="O181" s="99"/>
      <c r="P181" s="99"/>
      <c r="Q181" s="99"/>
      <c r="R181" s="99"/>
      <c r="S181" s="99"/>
      <c r="T181" s="99"/>
      <c r="U181" s="99"/>
      <c r="V181" s="99"/>
    </row>
    <row r="182" spans="2:22" x14ac:dyDescent="0.25">
      <c r="B182" s="109"/>
      <c r="C182" s="110"/>
      <c r="D182" s="111"/>
      <c r="E182" s="112" t="str">
        <f ca="1">IFERROR((INDIRECT("Hours!"&amp;I78&amp;J78))*(VLOOKUP(C182, 'Hour Explanation'!$A$6:$G$43, 7, FALSE)),"")</f>
        <v/>
      </c>
      <c r="F182" s="112"/>
      <c r="G182" s="99"/>
      <c r="H182" s="100"/>
      <c r="I182" s="99"/>
      <c r="J182" s="99"/>
      <c r="K182" s="99"/>
      <c r="L182" s="99"/>
      <c r="M182" s="99"/>
      <c r="N182" s="99"/>
      <c r="O182" s="99"/>
      <c r="P182" s="99"/>
      <c r="Q182" s="99"/>
      <c r="R182" s="99"/>
      <c r="S182" s="99"/>
      <c r="T182" s="99"/>
      <c r="U182" s="99"/>
      <c r="V182" s="99"/>
    </row>
    <row r="183" spans="2:22" x14ac:dyDescent="0.25">
      <c r="B183" s="109"/>
      <c r="C183" s="110"/>
      <c r="D183" s="111"/>
      <c r="E183" s="112" t="str">
        <f ca="1">IFERROR((INDIRECT("Hours!"&amp;I79&amp;J79))*(VLOOKUP(C183, 'Hour Explanation'!$A$6:$G$43, 7, FALSE)),"")</f>
        <v/>
      </c>
      <c r="F183" s="112"/>
      <c r="G183" s="99"/>
      <c r="H183" s="100"/>
      <c r="I183" s="99"/>
      <c r="J183" s="99"/>
      <c r="K183" s="99"/>
      <c r="L183" s="99"/>
      <c r="M183" s="99"/>
      <c r="N183" s="99"/>
      <c r="O183" s="99"/>
      <c r="P183" s="99"/>
      <c r="Q183" s="99"/>
      <c r="R183" s="99"/>
      <c r="S183" s="99"/>
      <c r="T183" s="99"/>
      <c r="U183" s="99"/>
      <c r="V183" s="99"/>
    </row>
    <row r="184" spans="2:22" x14ac:dyDescent="0.25">
      <c r="B184" s="109"/>
      <c r="C184" s="110"/>
      <c r="D184" s="111"/>
      <c r="E184" s="112" t="str">
        <f ca="1">IFERROR((INDIRECT("Hours!"&amp;I80&amp;J80))*(VLOOKUP(C184, 'Hour Explanation'!$A$6:$G$43, 7, FALSE)),"")</f>
        <v/>
      </c>
      <c r="F184" s="112"/>
      <c r="G184" s="99"/>
      <c r="H184" s="100"/>
      <c r="I184" s="99"/>
      <c r="J184" s="99"/>
      <c r="K184" s="99"/>
      <c r="L184" s="99"/>
      <c r="M184" s="99"/>
      <c r="N184" s="99"/>
      <c r="O184" s="99"/>
      <c r="P184" s="99"/>
      <c r="Q184" s="99"/>
      <c r="R184" s="99"/>
      <c r="S184" s="99"/>
      <c r="T184" s="99"/>
      <c r="U184" s="99"/>
      <c r="V184" s="99"/>
    </row>
    <row r="185" spans="2:22" x14ac:dyDescent="0.25">
      <c r="B185" s="109"/>
      <c r="C185" s="110"/>
      <c r="D185" s="111"/>
      <c r="E185" s="112" t="str">
        <f ca="1">IFERROR((INDIRECT("Hours!"&amp;I81&amp;J81))*(VLOOKUP(C185, 'Hour Explanation'!$A$6:$G$43, 7, FALSE)),"")</f>
        <v/>
      </c>
      <c r="F185" s="112"/>
      <c r="G185" s="99"/>
      <c r="H185" s="100"/>
      <c r="I185" s="99"/>
      <c r="J185" s="99"/>
      <c r="K185" s="99"/>
      <c r="L185" s="99"/>
      <c r="M185" s="99"/>
      <c r="N185" s="99"/>
      <c r="O185" s="99"/>
      <c r="P185" s="99"/>
      <c r="Q185" s="99"/>
      <c r="R185" s="99"/>
      <c r="S185" s="99"/>
      <c r="T185" s="99"/>
      <c r="U185" s="99"/>
      <c r="V185" s="99"/>
    </row>
    <row r="186" spans="2:22" x14ac:dyDescent="0.25">
      <c r="B186" s="109"/>
      <c r="C186" s="110"/>
      <c r="D186" s="111"/>
      <c r="E186" s="112" t="str">
        <f ca="1">IFERROR((INDIRECT("Hours!"&amp;I82&amp;J82))*(VLOOKUP(C186, 'Hour Explanation'!$A$6:$G$43, 7, FALSE)),"")</f>
        <v/>
      </c>
      <c r="F186" s="112"/>
      <c r="G186" s="99"/>
      <c r="H186" s="100"/>
      <c r="I186" s="99"/>
      <c r="J186" s="99"/>
      <c r="K186" s="99"/>
      <c r="L186" s="99"/>
      <c r="M186" s="99"/>
      <c r="N186" s="99"/>
      <c r="O186" s="99"/>
      <c r="P186" s="99"/>
      <c r="Q186" s="99"/>
      <c r="R186" s="99"/>
      <c r="S186" s="99"/>
      <c r="T186" s="99"/>
      <c r="U186" s="99"/>
      <c r="V186" s="99"/>
    </row>
    <row r="187" spans="2:22" x14ac:dyDescent="0.25">
      <c r="B187" s="109"/>
      <c r="C187" s="110"/>
      <c r="D187" s="111"/>
      <c r="E187" s="112" t="str">
        <f ca="1">IFERROR((INDIRECT("Hours!"&amp;I83&amp;J83))*(VLOOKUP(C187, 'Hour Explanation'!$A$6:$G$43, 7, FALSE)),"")</f>
        <v/>
      </c>
      <c r="F187" s="112"/>
      <c r="G187" s="99"/>
      <c r="H187" s="100"/>
      <c r="I187" s="99"/>
      <c r="J187" s="99"/>
      <c r="K187" s="99"/>
      <c r="L187" s="99"/>
      <c r="M187" s="99"/>
      <c r="N187" s="99"/>
      <c r="O187" s="99"/>
      <c r="P187" s="99"/>
      <c r="Q187" s="99"/>
      <c r="R187" s="99"/>
      <c r="S187" s="99"/>
      <c r="T187" s="99"/>
      <c r="U187" s="99"/>
      <c r="V187" s="99"/>
    </row>
    <row r="188" spans="2:22" x14ac:dyDescent="0.25">
      <c r="B188" s="109"/>
      <c r="C188" s="110"/>
      <c r="D188" s="111"/>
      <c r="E188" s="112" t="str">
        <f ca="1">IFERROR((INDIRECT("Hours!"&amp;I84&amp;J84))*(VLOOKUP(C188, 'Hour Explanation'!$A$6:$G$43, 7, FALSE)),"")</f>
        <v/>
      </c>
      <c r="F188" s="112"/>
      <c r="G188" s="99"/>
      <c r="H188" s="100"/>
      <c r="I188" s="99"/>
      <c r="J188" s="99"/>
      <c r="K188" s="99"/>
      <c r="L188" s="99"/>
      <c r="M188" s="99"/>
      <c r="N188" s="99"/>
      <c r="O188" s="99"/>
      <c r="P188" s="99"/>
      <c r="Q188" s="99"/>
      <c r="R188" s="99"/>
      <c r="S188" s="99"/>
      <c r="T188" s="99"/>
      <c r="U188" s="99"/>
      <c r="V188" s="99"/>
    </row>
    <row r="189" spans="2:22" x14ac:dyDescent="0.25">
      <c r="B189" s="109"/>
      <c r="C189" s="110"/>
      <c r="D189" s="111"/>
      <c r="E189" s="112" t="str">
        <f ca="1">IFERROR((INDIRECT("Hours!"&amp;I85&amp;J85))*(VLOOKUP(C189, 'Hour Explanation'!$A$6:$G$43, 7, FALSE)),"")</f>
        <v/>
      </c>
      <c r="F189" s="112"/>
      <c r="G189" s="99"/>
      <c r="H189" s="100"/>
      <c r="I189" s="99"/>
      <c r="J189" s="99"/>
      <c r="K189" s="99"/>
      <c r="L189" s="99"/>
      <c r="M189" s="99"/>
      <c r="N189" s="99"/>
      <c r="O189" s="99"/>
      <c r="P189" s="99"/>
      <c r="Q189" s="99"/>
      <c r="R189" s="99"/>
      <c r="S189" s="99"/>
      <c r="T189" s="99"/>
      <c r="U189" s="99"/>
      <c r="V189" s="99"/>
    </row>
    <row r="190" spans="2:22" x14ac:dyDescent="0.25">
      <c r="B190" s="109"/>
      <c r="C190" s="110"/>
      <c r="D190" s="111"/>
      <c r="E190" s="112" t="str">
        <f ca="1">IFERROR((INDIRECT("Hours!"&amp;I86&amp;J86))*(VLOOKUP(C190, 'Hour Explanation'!$A$6:$G$43, 7, FALSE)),"")</f>
        <v/>
      </c>
      <c r="F190" s="112"/>
      <c r="G190" s="99"/>
      <c r="H190" s="100"/>
      <c r="I190" s="99"/>
      <c r="J190" s="99"/>
      <c r="K190" s="99"/>
      <c r="L190" s="99"/>
      <c r="M190" s="99"/>
      <c r="N190" s="99"/>
      <c r="O190" s="99"/>
      <c r="P190" s="99"/>
      <c r="Q190" s="99"/>
      <c r="R190" s="99"/>
      <c r="S190" s="99"/>
      <c r="T190" s="99"/>
      <c r="U190" s="99"/>
      <c r="V190" s="99"/>
    </row>
    <row r="191" spans="2:22" x14ac:dyDescent="0.25">
      <c r="B191" s="109"/>
      <c r="C191" s="110"/>
      <c r="D191" s="111"/>
      <c r="E191" s="112" t="str">
        <f ca="1">IFERROR((INDIRECT("Hours!"&amp;I87&amp;J87))*(VLOOKUP(C191, 'Hour Explanation'!$A$6:$G$43, 7, FALSE)),"")</f>
        <v/>
      </c>
      <c r="F191" s="112"/>
      <c r="G191" s="99"/>
      <c r="H191" s="100"/>
      <c r="I191" s="99"/>
      <c r="J191" s="99"/>
      <c r="K191" s="99"/>
      <c r="L191" s="99"/>
      <c r="M191" s="99"/>
      <c r="N191" s="99"/>
      <c r="O191" s="99"/>
      <c r="P191" s="99"/>
      <c r="Q191" s="99"/>
      <c r="R191" s="99"/>
      <c r="S191" s="99"/>
      <c r="T191" s="99"/>
      <c r="U191" s="99"/>
      <c r="V191" s="99"/>
    </row>
    <row r="192" spans="2:22" x14ac:dyDescent="0.25">
      <c r="B192" s="109"/>
      <c r="C192" s="110"/>
      <c r="D192" s="111"/>
      <c r="E192" s="112" t="str">
        <f ca="1">IFERROR((INDIRECT("Hours!"&amp;I88&amp;J88))*(VLOOKUP(C192, 'Hour Explanation'!$A$6:$G$43, 7, FALSE)),"")</f>
        <v/>
      </c>
      <c r="F192" s="112"/>
      <c r="G192" s="99"/>
      <c r="H192" s="100"/>
      <c r="I192" s="99"/>
      <c r="J192" s="99"/>
      <c r="K192" s="99"/>
      <c r="L192" s="99"/>
      <c r="M192" s="99"/>
      <c r="N192" s="99"/>
      <c r="O192" s="99"/>
      <c r="P192" s="99"/>
      <c r="Q192" s="99"/>
      <c r="R192" s="99"/>
      <c r="S192" s="99"/>
      <c r="T192" s="99"/>
      <c r="U192" s="99"/>
      <c r="V192" s="99"/>
    </row>
    <row r="193" spans="2:22" x14ac:dyDescent="0.25">
      <c r="B193" s="109"/>
      <c r="C193" s="110"/>
      <c r="D193" s="111"/>
      <c r="E193" s="112" t="str">
        <f ca="1">IFERROR((INDIRECT("Hours!"&amp;I89&amp;J89))*(VLOOKUP(C193, 'Hour Explanation'!$A$6:$G$43, 7, FALSE)),"")</f>
        <v/>
      </c>
      <c r="F193" s="112"/>
      <c r="G193" s="99"/>
      <c r="H193" s="100"/>
      <c r="I193" s="99"/>
      <c r="J193" s="99"/>
      <c r="K193" s="99"/>
      <c r="L193" s="99"/>
      <c r="M193" s="99"/>
      <c r="N193" s="99"/>
      <c r="O193" s="99"/>
      <c r="P193" s="99"/>
      <c r="Q193" s="99"/>
      <c r="R193" s="99"/>
      <c r="S193" s="99"/>
      <c r="T193" s="99"/>
      <c r="U193" s="99"/>
      <c r="V193" s="99"/>
    </row>
    <row r="194" spans="2:22" x14ac:dyDescent="0.25">
      <c r="B194" s="109"/>
      <c r="C194" s="110"/>
      <c r="D194" s="111"/>
      <c r="E194" s="112" t="str">
        <f ca="1">IFERROR((INDIRECT("Hours!"&amp;I90&amp;J90))*(VLOOKUP(C194, 'Hour Explanation'!$A$6:$G$43, 7, FALSE)),"")</f>
        <v/>
      </c>
      <c r="F194" s="112"/>
      <c r="G194" s="99"/>
      <c r="H194" s="100"/>
      <c r="I194" s="99"/>
      <c r="J194" s="99"/>
      <c r="K194" s="99"/>
      <c r="L194" s="99"/>
      <c r="M194" s="99"/>
      <c r="N194" s="99"/>
      <c r="O194" s="99"/>
      <c r="P194" s="99"/>
      <c r="Q194" s="99"/>
      <c r="R194" s="99"/>
      <c r="S194" s="99"/>
      <c r="T194" s="99"/>
      <c r="U194" s="99"/>
      <c r="V194" s="99"/>
    </row>
    <row r="195" spans="2:22" x14ac:dyDescent="0.25">
      <c r="B195" s="109"/>
      <c r="C195" s="110"/>
      <c r="D195" s="111"/>
      <c r="E195" s="112" t="str">
        <f ca="1">IFERROR((INDIRECT("Hours!"&amp;I91&amp;J91))*(VLOOKUP(C195, 'Hour Explanation'!$A$6:$G$43, 7, FALSE)),"")</f>
        <v/>
      </c>
      <c r="F195" s="112"/>
      <c r="G195" s="99"/>
      <c r="H195" s="100"/>
      <c r="I195" s="99"/>
      <c r="J195" s="99"/>
      <c r="K195" s="99"/>
      <c r="L195" s="99"/>
      <c r="M195" s="99"/>
      <c r="N195" s="99"/>
      <c r="O195" s="99"/>
      <c r="P195" s="99"/>
      <c r="Q195" s="99"/>
      <c r="R195" s="99"/>
      <c r="S195" s="99"/>
      <c r="T195" s="99"/>
      <c r="U195" s="99"/>
      <c r="V195" s="99"/>
    </row>
    <row r="196" spans="2:22" x14ac:dyDescent="0.25">
      <c r="B196" s="109"/>
      <c r="C196" s="110"/>
      <c r="D196" s="111"/>
      <c r="E196" s="112" t="str">
        <f ca="1">IFERROR((INDIRECT("Hours!"&amp;I92&amp;J92))*(VLOOKUP(C196, 'Hour Explanation'!$A$6:$G$43, 7, FALSE)),"")</f>
        <v/>
      </c>
      <c r="F196" s="112"/>
      <c r="G196" s="99"/>
      <c r="H196" s="100"/>
      <c r="I196" s="99"/>
      <c r="J196" s="99"/>
      <c r="K196" s="99"/>
      <c r="L196" s="99"/>
      <c r="M196" s="99"/>
      <c r="N196" s="99"/>
      <c r="O196" s="99"/>
      <c r="P196" s="99"/>
      <c r="Q196" s="99"/>
      <c r="R196" s="99"/>
      <c r="S196" s="99"/>
      <c r="T196" s="99"/>
      <c r="U196" s="99"/>
      <c r="V196" s="99"/>
    </row>
    <row r="197" spans="2:22" x14ac:dyDescent="0.25">
      <c r="B197" s="109"/>
      <c r="C197" s="110"/>
      <c r="D197" s="111"/>
      <c r="E197" s="112" t="str">
        <f ca="1">IFERROR((INDIRECT("Hours!"&amp;I93&amp;J93))*(VLOOKUP(C197, 'Hour Explanation'!$A$6:$G$43, 7, FALSE)),"")</f>
        <v/>
      </c>
      <c r="F197" s="112"/>
      <c r="G197" s="99"/>
      <c r="H197" s="100"/>
      <c r="I197" s="99"/>
      <c r="J197" s="99"/>
      <c r="K197" s="99"/>
      <c r="L197" s="99"/>
      <c r="M197" s="99"/>
      <c r="N197" s="99"/>
      <c r="O197" s="99"/>
      <c r="P197" s="99"/>
      <c r="Q197" s="99"/>
      <c r="R197" s="99"/>
      <c r="S197" s="99"/>
      <c r="T197" s="99"/>
      <c r="U197" s="99"/>
      <c r="V197" s="99"/>
    </row>
    <row r="198" spans="2:22" x14ac:dyDescent="0.25">
      <c r="B198" s="109"/>
      <c r="C198" s="110"/>
      <c r="D198" s="111"/>
      <c r="E198" s="112" t="str">
        <f ca="1">IFERROR((INDIRECT("Hours!"&amp;I94&amp;J94))*(VLOOKUP(C198, 'Hour Explanation'!$A$6:$G$43, 7, FALSE)),"")</f>
        <v/>
      </c>
      <c r="F198" s="112"/>
      <c r="G198" s="99"/>
      <c r="H198" s="100"/>
      <c r="I198" s="99"/>
      <c r="J198" s="99"/>
      <c r="K198" s="99"/>
      <c r="L198" s="99"/>
      <c r="M198" s="99"/>
      <c r="N198" s="99"/>
      <c r="O198" s="99"/>
      <c r="P198" s="99"/>
      <c r="Q198" s="99"/>
      <c r="R198" s="99"/>
      <c r="S198" s="99"/>
      <c r="T198" s="99"/>
      <c r="U198" s="99"/>
      <c r="V198" s="99"/>
    </row>
    <row r="199" spans="2:22" x14ac:dyDescent="0.25">
      <c r="B199" s="109"/>
      <c r="C199" s="110"/>
      <c r="D199" s="111"/>
      <c r="E199" s="112" t="str">
        <f ca="1">IFERROR((INDIRECT("Hours!"&amp;I95&amp;J95))*(VLOOKUP(C199, 'Hour Explanation'!$A$6:$G$43, 7, FALSE)),"")</f>
        <v/>
      </c>
      <c r="F199" s="112"/>
      <c r="G199" s="99"/>
      <c r="H199" s="100"/>
      <c r="I199" s="99"/>
      <c r="J199" s="99"/>
      <c r="K199" s="99"/>
      <c r="L199" s="99"/>
      <c r="M199" s="99"/>
      <c r="N199" s="99"/>
      <c r="O199" s="99"/>
      <c r="P199" s="99"/>
      <c r="Q199" s="99"/>
      <c r="R199" s="99"/>
      <c r="S199" s="99"/>
      <c r="T199" s="99"/>
      <c r="U199" s="99"/>
      <c r="V199" s="99"/>
    </row>
    <row r="200" spans="2:22" x14ac:dyDescent="0.25">
      <c r="B200" s="109"/>
      <c r="C200" s="110"/>
      <c r="D200" s="111"/>
      <c r="E200" s="112" t="str">
        <f ca="1">IFERROR((INDIRECT("Hours!"&amp;I96&amp;J96))*(VLOOKUP(C200, 'Hour Explanation'!$A$6:$G$43, 7, FALSE)),"")</f>
        <v/>
      </c>
      <c r="F200" s="112"/>
      <c r="G200" s="99"/>
      <c r="H200" s="100"/>
      <c r="I200" s="99"/>
      <c r="J200" s="99"/>
      <c r="K200" s="99"/>
      <c r="L200" s="99"/>
      <c r="M200" s="99"/>
      <c r="N200" s="99"/>
      <c r="O200" s="99"/>
      <c r="P200" s="99"/>
      <c r="Q200" s="99"/>
      <c r="R200" s="99"/>
      <c r="S200" s="99"/>
      <c r="T200" s="99"/>
      <c r="U200" s="99"/>
      <c r="V200" s="99"/>
    </row>
    <row r="201" spans="2:22" x14ac:dyDescent="0.25">
      <c r="B201" s="109"/>
      <c r="C201" s="110"/>
      <c r="D201" s="111"/>
      <c r="E201" s="112" t="str">
        <f ca="1">IFERROR((INDIRECT("Hours!"&amp;I97&amp;J97))*(VLOOKUP(C201, 'Hour Explanation'!$A$6:$G$43, 7, FALSE)),"")</f>
        <v/>
      </c>
      <c r="F201" s="112"/>
      <c r="G201" s="99"/>
      <c r="H201" s="100"/>
      <c r="I201" s="99"/>
      <c r="J201" s="99"/>
      <c r="K201" s="99"/>
      <c r="L201" s="99"/>
      <c r="M201" s="99"/>
      <c r="N201" s="99"/>
      <c r="O201" s="99"/>
      <c r="P201" s="99"/>
      <c r="Q201" s="99"/>
      <c r="R201" s="99"/>
      <c r="S201" s="99"/>
      <c r="T201" s="99"/>
      <c r="U201" s="99"/>
      <c r="V201" s="99"/>
    </row>
    <row r="202" spans="2:22" x14ac:dyDescent="0.25">
      <c r="B202" s="109"/>
      <c r="C202" s="110"/>
      <c r="D202" s="111"/>
      <c r="E202" s="112" t="str">
        <f ca="1">IFERROR((INDIRECT("Hours!"&amp;I98&amp;J98))*(VLOOKUP(C202, 'Hour Explanation'!$A$6:$G$43, 7, FALSE)),"")</f>
        <v/>
      </c>
      <c r="F202" s="112"/>
      <c r="G202" s="99"/>
      <c r="H202" s="100"/>
      <c r="I202" s="99"/>
      <c r="J202" s="99"/>
      <c r="K202" s="99"/>
      <c r="L202" s="99"/>
      <c r="M202" s="99"/>
      <c r="N202" s="99"/>
      <c r="O202" s="99"/>
      <c r="P202" s="99"/>
      <c r="Q202" s="99"/>
      <c r="R202" s="99"/>
      <c r="S202" s="99"/>
      <c r="T202" s="99"/>
      <c r="U202" s="99"/>
      <c r="V202" s="99"/>
    </row>
    <row r="203" spans="2:22" x14ac:dyDescent="0.25">
      <c r="B203" s="109"/>
      <c r="C203" s="110"/>
      <c r="D203" s="111"/>
      <c r="E203" s="112" t="str">
        <f ca="1">IFERROR((INDIRECT("Hours!"&amp;I99&amp;J99))*(VLOOKUP(C203, 'Hour Explanation'!$A$6:$G$43, 7, FALSE)),"")</f>
        <v/>
      </c>
      <c r="F203" s="112"/>
      <c r="G203" s="99"/>
      <c r="H203" s="100"/>
      <c r="I203" s="99"/>
      <c r="J203" s="99"/>
      <c r="K203" s="99"/>
      <c r="L203" s="99"/>
      <c r="M203" s="99"/>
      <c r="N203" s="99"/>
      <c r="O203" s="99"/>
      <c r="P203" s="99"/>
      <c r="Q203" s="99"/>
      <c r="R203" s="99"/>
      <c r="S203" s="99"/>
      <c r="T203" s="99"/>
      <c r="U203" s="99"/>
      <c r="V203" s="99"/>
    </row>
    <row r="204" spans="2:22" x14ac:dyDescent="0.25">
      <c r="B204" s="109"/>
      <c r="C204" s="110"/>
      <c r="D204" s="111"/>
      <c r="E204" s="112" t="str">
        <f ca="1">IFERROR((INDIRECT("Hours!"&amp;I100&amp;J100))*(VLOOKUP(C204, 'Hour Explanation'!$A$6:$G$43, 7, FALSE)),"")</f>
        <v/>
      </c>
      <c r="F204" s="112"/>
      <c r="G204" s="99"/>
      <c r="H204" s="100"/>
      <c r="I204" s="99"/>
      <c r="J204" s="99"/>
      <c r="K204" s="99"/>
      <c r="L204" s="99"/>
      <c r="M204" s="99"/>
      <c r="N204" s="99"/>
      <c r="O204" s="99"/>
      <c r="P204" s="99"/>
      <c r="Q204" s="99"/>
      <c r="R204" s="99"/>
      <c r="S204" s="99"/>
      <c r="T204" s="99"/>
      <c r="U204" s="99"/>
      <c r="V204" s="99"/>
    </row>
    <row r="205" spans="2:22" x14ac:dyDescent="0.25">
      <c r="B205" s="109"/>
      <c r="C205" s="110"/>
      <c r="D205" s="111"/>
      <c r="E205" s="112" t="str">
        <f ca="1">IFERROR((INDIRECT("Hours!"&amp;I101&amp;J101))*(VLOOKUP(C205, 'Hour Explanation'!$A$6:$G$43, 7, FALSE)),"")</f>
        <v/>
      </c>
      <c r="F205" s="112"/>
      <c r="G205" s="99"/>
      <c r="H205" s="100"/>
      <c r="I205" s="99"/>
      <c r="J205" s="99"/>
      <c r="K205" s="99"/>
      <c r="L205" s="99"/>
      <c r="M205" s="99"/>
      <c r="N205" s="99"/>
      <c r="O205" s="99"/>
      <c r="P205" s="99"/>
      <c r="Q205" s="99"/>
      <c r="R205" s="99"/>
      <c r="S205" s="99"/>
      <c r="T205" s="99"/>
      <c r="U205" s="99"/>
      <c r="V205" s="99"/>
    </row>
    <row r="206" spans="2:22" x14ac:dyDescent="0.25">
      <c r="B206" s="113"/>
      <c r="C206" s="114"/>
      <c r="D206" s="115"/>
      <c r="E206" s="116" t="str">
        <f ca="1">IFERROR((INDIRECT("Hours!"&amp;I102&amp;J102))*(VLOOKUP(C206, 'Hour Explanation'!$A$6:$G$43, 7, FALSE)),"")</f>
        <v/>
      </c>
      <c r="F206" s="116"/>
      <c r="G206" s="99"/>
      <c r="H206" s="100"/>
      <c r="I206" s="99"/>
      <c r="J206" s="99"/>
      <c r="K206" s="99"/>
      <c r="L206" s="99"/>
      <c r="M206" s="99"/>
      <c r="N206" s="99"/>
      <c r="O206" s="99"/>
      <c r="P206" s="99"/>
      <c r="Q206" s="99"/>
      <c r="R206" s="99"/>
      <c r="S206" s="99"/>
      <c r="T206" s="99"/>
      <c r="U206" s="99"/>
      <c r="V206" s="99"/>
    </row>
    <row r="207" spans="2:22" x14ac:dyDescent="0.25">
      <c r="G207" s="99"/>
      <c r="H207" s="100"/>
      <c r="I207" s="99"/>
      <c r="J207" s="99"/>
      <c r="K207" s="99"/>
      <c r="L207" s="99"/>
      <c r="M207" s="99"/>
      <c r="N207" s="99"/>
      <c r="O207" s="99"/>
      <c r="P207" s="99"/>
      <c r="Q207" s="99"/>
      <c r="R207" s="99"/>
      <c r="S207" s="99"/>
      <c r="T207" s="99"/>
      <c r="U207" s="99"/>
      <c r="V207" s="99"/>
    </row>
  </sheetData>
  <sheetProtection algorithmName="SHA-512" hashValue="y14b1q3Cbr6BoDIZB6XmUBy/Yd8gIMRmD+3IJGOB1XnDUYYM8capOpZzitm+oFXnSGQhdttU44sdLSdcFFUuCQ==" saltValue="+b8wFPQ3cJpDHG/36yWfHw==" spinCount="100000" sheet="1" objects="1" scenarios="1" selectLockedCells="1"/>
  <mergeCells count="4">
    <mergeCell ref="D13:E13"/>
    <mergeCell ref="K4:M4"/>
    <mergeCell ref="E4:F8"/>
    <mergeCell ref="E9:F11"/>
  </mergeCells>
  <dataValidations count="1">
    <dataValidation type="list" allowBlank="1" showInputMessage="1" showErrorMessage="1" sqref="F16:F133" xr:uid="{00000000-0002-0000-0100-000000000000}">
      <formula1>"Yes, No"</formula1>
    </dataValidation>
  </dataValidations>
  <pageMargins left="0.75" right="0.75" top="1" bottom="1" header="0.5" footer="0.5"/>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'Hour Explanation'!$D$3:$F$3</xm:f>
          </x14:formula1>
          <xm:sqref>D16:D206</xm:sqref>
        </x14:dataValidation>
        <x14:dataValidation type="list" allowBlank="1" showInputMessage="1" showErrorMessage="1" xr:uid="{00000000-0002-0000-0100-000002000000}">
          <x14:formula1>
            <xm:f>'Hour Explanation'!$A$6:$A$19</xm:f>
          </x14:formula1>
          <xm:sqref>C16:C206</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showRuler="0" workbookViewId="0">
      <selection activeCell="C13" sqref="C13"/>
    </sheetView>
  </sheetViews>
  <sheetFormatPr defaultColWidth="11" defaultRowHeight="15.75" x14ac:dyDescent="0.25"/>
  <cols>
    <col min="1" max="1" width="49.875" bestFit="1" customWidth="1"/>
    <col min="2" max="2" width="2.875" style="1" hidden="1" customWidth="1"/>
    <col min="3" max="3" width="51.125" customWidth="1"/>
    <col min="4" max="4" width="13" customWidth="1"/>
    <col min="5" max="5" width="14.875" customWidth="1"/>
    <col min="6" max="6" width="18" customWidth="1"/>
    <col min="7" max="7" width="17.875" hidden="1" customWidth="1"/>
    <col min="8" max="8" width="13.5" customWidth="1"/>
  </cols>
  <sheetData>
    <row r="1" spans="1:15" ht="16.5" thickBot="1" x14ac:dyDescent="0.3">
      <c r="A1" s="2" t="s">
        <v>0</v>
      </c>
      <c r="B1" s="3"/>
      <c r="C1" s="4"/>
      <c r="D1" s="81" t="s">
        <v>0</v>
      </c>
      <c r="E1" s="82"/>
      <c r="F1" s="82"/>
      <c r="G1" s="2" t="s">
        <v>0</v>
      </c>
      <c r="H1" s="2" t="s">
        <v>0</v>
      </c>
      <c r="I1" s="2" t="s">
        <v>0</v>
      </c>
      <c r="J1" s="2" t="s">
        <v>0</v>
      </c>
      <c r="K1" s="2" t="s">
        <v>0</v>
      </c>
      <c r="L1" s="2" t="s">
        <v>0</v>
      </c>
      <c r="M1" s="2" t="s">
        <v>0</v>
      </c>
      <c r="N1" s="2" t="s">
        <v>0</v>
      </c>
      <c r="O1" s="2" t="s">
        <v>0</v>
      </c>
    </row>
    <row r="2" spans="1:15" x14ac:dyDescent="0.25">
      <c r="A2" s="52" t="s">
        <v>12</v>
      </c>
      <c r="B2" s="53" t="s">
        <v>38</v>
      </c>
      <c r="C2" s="57" t="s">
        <v>13</v>
      </c>
      <c r="D2" s="83" t="s">
        <v>39</v>
      </c>
      <c r="E2" s="84"/>
      <c r="F2" s="85"/>
      <c r="G2" s="2" t="s">
        <v>0</v>
      </c>
      <c r="H2" s="2" t="s">
        <v>0</v>
      </c>
      <c r="I2" s="2" t="s">
        <v>0</v>
      </c>
      <c r="J2" s="2" t="s">
        <v>0</v>
      </c>
      <c r="K2" s="2" t="s">
        <v>0</v>
      </c>
      <c r="L2" s="2" t="s">
        <v>0</v>
      </c>
      <c r="M2" s="2" t="s">
        <v>0</v>
      </c>
      <c r="N2" s="2" t="s">
        <v>0</v>
      </c>
      <c r="O2" s="2" t="s">
        <v>0</v>
      </c>
    </row>
    <row r="3" spans="1:15" ht="16.5" thickBot="1" x14ac:dyDescent="0.3">
      <c r="A3" s="86" t="s">
        <v>0</v>
      </c>
      <c r="B3" s="87"/>
      <c r="C3" s="88"/>
      <c r="D3" s="50" t="s">
        <v>14</v>
      </c>
      <c r="E3" s="50" t="s">
        <v>7</v>
      </c>
      <c r="F3" s="51" t="s">
        <v>15</v>
      </c>
      <c r="G3" s="5" t="s">
        <v>47</v>
      </c>
      <c r="H3" s="2" t="s">
        <v>0</v>
      </c>
      <c r="I3" s="2" t="s">
        <v>0</v>
      </c>
      <c r="J3" s="2" t="s">
        <v>0</v>
      </c>
      <c r="K3" s="2" t="s">
        <v>0</v>
      </c>
      <c r="L3" s="2" t="s">
        <v>0</v>
      </c>
      <c r="M3" s="2" t="s">
        <v>0</v>
      </c>
      <c r="N3" s="2" t="s">
        <v>0</v>
      </c>
      <c r="O3" s="2" t="s">
        <v>0</v>
      </c>
    </row>
    <row r="4" spans="1:15" s="1" customFormat="1" ht="18" hidden="1" customHeight="1" x14ac:dyDescent="0.25">
      <c r="A4" s="54"/>
      <c r="B4" s="47"/>
      <c r="C4" s="48"/>
      <c r="D4" s="49" t="s">
        <v>35</v>
      </c>
      <c r="E4" s="49" t="s">
        <v>36</v>
      </c>
      <c r="F4" s="55" t="s">
        <v>37</v>
      </c>
      <c r="G4" s="2"/>
      <c r="H4" s="2"/>
      <c r="I4" s="2"/>
      <c r="J4" s="2"/>
      <c r="K4" s="2"/>
      <c r="L4" s="2"/>
      <c r="M4" s="2"/>
      <c r="N4" s="2"/>
      <c r="O4" s="2"/>
    </row>
    <row r="5" spans="1:15" s="1" customFormat="1" x14ac:dyDescent="0.25">
      <c r="A5" s="137" t="s">
        <v>43</v>
      </c>
      <c r="B5" s="138">
        <f>ROW(B5)</f>
        <v>5</v>
      </c>
      <c r="C5" s="139" t="s">
        <v>44</v>
      </c>
      <c r="D5" s="140">
        <v>1</v>
      </c>
      <c r="E5" s="140">
        <v>1</v>
      </c>
      <c r="F5" s="141">
        <v>2</v>
      </c>
      <c r="G5" s="6">
        <f>'ID Effort Calculations'!C3</f>
        <v>0</v>
      </c>
      <c r="H5" s="2"/>
      <c r="I5" s="2"/>
      <c r="J5" s="2"/>
      <c r="K5" s="2"/>
      <c r="L5" s="2"/>
      <c r="M5" s="2"/>
      <c r="N5" s="2"/>
      <c r="O5" s="2"/>
    </row>
    <row r="6" spans="1:15" ht="47.25" x14ac:dyDescent="0.25">
      <c r="A6" s="148" t="s">
        <v>74</v>
      </c>
      <c r="B6" s="149">
        <f>ROW(B6)</f>
        <v>6</v>
      </c>
      <c r="C6" s="150" t="s">
        <v>16</v>
      </c>
      <c r="D6" s="151">
        <v>5</v>
      </c>
      <c r="E6" s="151">
        <v>15</v>
      </c>
      <c r="F6" s="152">
        <v>30</v>
      </c>
      <c r="G6" s="6">
        <f>'ID Effort Calculations'!C4</f>
        <v>0</v>
      </c>
      <c r="H6" s="2" t="s">
        <v>0</v>
      </c>
      <c r="I6" s="2" t="s">
        <v>0</v>
      </c>
      <c r="J6" s="2" t="s">
        <v>0</v>
      </c>
      <c r="K6" s="2" t="s">
        <v>0</v>
      </c>
      <c r="L6" s="2" t="s">
        <v>0</v>
      </c>
      <c r="M6" s="2" t="s">
        <v>0</v>
      </c>
      <c r="N6" s="2" t="s">
        <v>0</v>
      </c>
      <c r="O6" s="2" t="s">
        <v>0</v>
      </c>
    </row>
    <row r="7" spans="1:15" ht="47.25" x14ac:dyDescent="0.25">
      <c r="A7" s="137" t="s">
        <v>17</v>
      </c>
      <c r="B7" s="138">
        <f t="shared" ref="B7:B43" si="0">ROW(B7)</f>
        <v>7</v>
      </c>
      <c r="C7" s="139" t="s">
        <v>18</v>
      </c>
      <c r="D7" s="142">
        <v>40</v>
      </c>
      <c r="E7" s="142">
        <v>50</v>
      </c>
      <c r="F7" s="141">
        <v>60</v>
      </c>
      <c r="G7" s="6">
        <f>'ID Effort Calculations'!C5</f>
        <v>1</v>
      </c>
      <c r="H7" s="2" t="s">
        <v>0</v>
      </c>
      <c r="I7" s="2" t="s">
        <v>0</v>
      </c>
      <c r="J7" s="2" t="s">
        <v>0</v>
      </c>
      <c r="K7" s="2" t="s">
        <v>0</v>
      </c>
      <c r="L7" s="2" t="s">
        <v>0</v>
      </c>
      <c r="M7" s="2" t="s">
        <v>0</v>
      </c>
      <c r="N7" s="2" t="s">
        <v>0</v>
      </c>
      <c r="O7" s="2" t="s">
        <v>0</v>
      </c>
    </row>
    <row r="8" spans="1:15" ht="94.5" x14ac:dyDescent="0.25">
      <c r="A8" s="148" t="s">
        <v>19</v>
      </c>
      <c r="B8" s="149">
        <f t="shared" si="0"/>
        <v>8</v>
      </c>
      <c r="C8" s="150" t="s">
        <v>20</v>
      </c>
      <c r="D8" s="151">
        <v>60</v>
      </c>
      <c r="E8" s="151">
        <v>90</v>
      </c>
      <c r="F8" s="152">
        <v>120</v>
      </c>
      <c r="G8" s="6">
        <f>'ID Effort Calculations'!C6</f>
        <v>0</v>
      </c>
      <c r="H8" s="2" t="s">
        <v>0</v>
      </c>
      <c r="I8" s="2"/>
      <c r="J8" s="2"/>
      <c r="K8" s="2"/>
      <c r="L8" s="2" t="s">
        <v>0</v>
      </c>
      <c r="M8" s="2" t="s">
        <v>0</v>
      </c>
      <c r="N8" s="2" t="s">
        <v>0</v>
      </c>
      <c r="O8" s="2" t="s">
        <v>0</v>
      </c>
    </row>
    <row r="9" spans="1:15" ht="94.5" x14ac:dyDescent="0.25">
      <c r="A9" s="137" t="s">
        <v>40</v>
      </c>
      <c r="B9" s="138">
        <f t="shared" si="0"/>
        <v>9</v>
      </c>
      <c r="C9" s="139" t="s">
        <v>21</v>
      </c>
      <c r="D9" s="142">
        <v>80</v>
      </c>
      <c r="E9" s="142">
        <v>120</v>
      </c>
      <c r="F9" s="141">
        <v>160</v>
      </c>
      <c r="G9" s="6">
        <f>'ID Effort Calculations'!C7</f>
        <v>0</v>
      </c>
      <c r="H9" s="2" t="s">
        <v>0</v>
      </c>
      <c r="I9" s="2" t="s">
        <v>0</v>
      </c>
      <c r="J9" s="2" t="s">
        <v>0</v>
      </c>
      <c r="K9" s="2" t="s">
        <v>0</v>
      </c>
      <c r="L9" s="2" t="s">
        <v>0</v>
      </c>
      <c r="M9" s="2" t="s">
        <v>0</v>
      </c>
      <c r="N9" s="2" t="s">
        <v>0</v>
      </c>
      <c r="O9" s="2" t="s">
        <v>0</v>
      </c>
    </row>
    <row r="10" spans="1:15" s="1" customFormat="1" ht="47.25" x14ac:dyDescent="0.25">
      <c r="A10" s="148" t="s">
        <v>72</v>
      </c>
      <c r="B10" s="149"/>
      <c r="C10" s="150" t="s">
        <v>73</v>
      </c>
      <c r="D10" s="151">
        <v>10</v>
      </c>
      <c r="E10" s="151">
        <v>20</v>
      </c>
      <c r="F10" s="152">
        <v>30</v>
      </c>
      <c r="G10" s="6">
        <f>'ID Effort Calculations'!C8</f>
        <v>0</v>
      </c>
      <c r="H10" s="56"/>
      <c r="I10" s="56"/>
      <c r="J10" s="56"/>
      <c r="K10" s="56"/>
      <c r="L10" s="56"/>
      <c r="M10" s="56"/>
      <c r="N10" s="56"/>
      <c r="O10" s="56"/>
    </row>
    <row r="11" spans="1:15" ht="47.25" x14ac:dyDescent="0.25">
      <c r="A11" s="137" t="s">
        <v>46</v>
      </c>
      <c r="B11" s="138">
        <f t="shared" si="0"/>
        <v>11</v>
      </c>
      <c r="C11" s="139" t="s">
        <v>83</v>
      </c>
      <c r="D11" s="142">
        <v>5</v>
      </c>
      <c r="E11" s="142">
        <v>7</v>
      </c>
      <c r="F11" s="141">
        <v>10</v>
      </c>
      <c r="G11" s="6">
        <f>'ID Effort Calculations'!C9</f>
        <v>0</v>
      </c>
      <c r="H11" s="2" t="s">
        <v>0</v>
      </c>
      <c r="I11" s="2" t="s">
        <v>0</v>
      </c>
      <c r="J11" s="2" t="s">
        <v>0</v>
      </c>
      <c r="K11" s="2" t="s">
        <v>0</v>
      </c>
      <c r="L11" s="2" t="s">
        <v>0</v>
      </c>
      <c r="M11" s="2" t="s">
        <v>0</v>
      </c>
      <c r="N11" s="2" t="s">
        <v>0</v>
      </c>
      <c r="O11" s="2" t="s">
        <v>0</v>
      </c>
    </row>
    <row r="12" spans="1:15" s="1" customFormat="1" ht="94.5" x14ac:dyDescent="0.25">
      <c r="A12" s="148" t="s">
        <v>85</v>
      </c>
      <c r="B12" s="149">
        <f t="shared" si="0"/>
        <v>12</v>
      </c>
      <c r="C12" s="150" t="s">
        <v>84</v>
      </c>
      <c r="D12" s="151">
        <v>40</v>
      </c>
      <c r="E12" s="151">
        <v>50</v>
      </c>
      <c r="F12" s="152">
        <v>60</v>
      </c>
      <c r="G12" s="6">
        <f>'ID Effort Calculations'!C10</f>
        <v>1</v>
      </c>
      <c r="H12" s="56" t="s">
        <v>0</v>
      </c>
      <c r="I12" s="56" t="s">
        <v>0</v>
      </c>
      <c r="J12" s="56" t="s">
        <v>0</v>
      </c>
      <c r="K12" s="56" t="s">
        <v>0</v>
      </c>
      <c r="L12" s="56" t="s">
        <v>0</v>
      </c>
      <c r="M12" s="56" t="s">
        <v>0</v>
      </c>
      <c r="N12" s="56" t="s">
        <v>0</v>
      </c>
      <c r="O12" s="56" t="s">
        <v>0</v>
      </c>
    </row>
    <row r="13" spans="1:15" x14ac:dyDescent="0.25">
      <c r="A13" s="137" t="s">
        <v>75</v>
      </c>
      <c r="B13" s="138">
        <f>ROW(B13)</f>
        <v>13</v>
      </c>
      <c r="C13" s="139" t="s">
        <v>24</v>
      </c>
      <c r="D13" s="142">
        <v>0.5</v>
      </c>
      <c r="E13" s="142">
        <v>0.5</v>
      </c>
      <c r="F13" s="141">
        <v>1</v>
      </c>
      <c r="G13" s="6">
        <f>'ID Effort Calculations'!C11</f>
        <v>0</v>
      </c>
      <c r="H13" s="2" t="s">
        <v>0</v>
      </c>
      <c r="I13" s="2" t="s">
        <v>0</v>
      </c>
      <c r="J13" s="2" t="s">
        <v>0</v>
      </c>
      <c r="K13" s="2" t="s">
        <v>0</v>
      </c>
      <c r="L13" s="2" t="s">
        <v>0</v>
      </c>
      <c r="M13" s="2" t="s">
        <v>0</v>
      </c>
      <c r="N13" s="2" t="s">
        <v>0</v>
      </c>
      <c r="O13" s="2" t="s">
        <v>0</v>
      </c>
    </row>
    <row r="14" spans="1:15" ht="31.5" x14ac:dyDescent="0.25">
      <c r="A14" s="148" t="s">
        <v>22</v>
      </c>
      <c r="B14" s="149">
        <f t="shared" si="0"/>
        <v>14</v>
      </c>
      <c r="C14" s="150" t="s">
        <v>23</v>
      </c>
      <c r="D14" s="151">
        <v>1</v>
      </c>
      <c r="E14" s="151">
        <v>1</v>
      </c>
      <c r="F14" s="152">
        <v>2</v>
      </c>
      <c r="G14" s="6">
        <f>SUM('ID Effort Calculations'!C4:D7,'ID Effort Calculations'!C10)</f>
        <v>2</v>
      </c>
      <c r="H14" s="2" t="s">
        <v>0</v>
      </c>
      <c r="I14" s="2" t="s">
        <v>0</v>
      </c>
      <c r="J14" s="2" t="s">
        <v>0</v>
      </c>
      <c r="K14" s="2" t="s">
        <v>0</v>
      </c>
      <c r="L14" s="2" t="s">
        <v>0</v>
      </c>
      <c r="M14" s="2" t="s">
        <v>0</v>
      </c>
      <c r="N14" s="2" t="s">
        <v>0</v>
      </c>
      <c r="O14" s="2" t="s">
        <v>0</v>
      </c>
    </row>
    <row r="15" spans="1:15" ht="31.5" x14ac:dyDescent="0.25">
      <c r="A15" s="137" t="s">
        <v>25</v>
      </c>
      <c r="B15" s="138">
        <f t="shared" si="0"/>
        <v>15</v>
      </c>
      <c r="C15" s="139" t="s">
        <v>26</v>
      </c>
      <c r="D15" s="142">
        <v>1</v>
      </c>
      <c r="E15" s="142">
        <v>1</v>
      </c>
      <c r="F15" s="141">
        <v>2</v>
      </c>
      <c r="G15" s="6">
        <f>SUM('ID Effort Calculations'!C4:D8,'ID Effort Calculations'!C10)</f>
        <v>2</v>
      </c>
      <c r="H15" s="2" t="s">
        <v>0</v>
      </c>
      <c r="I15" s="2" t="s">
        <v>0</v>
      </c>
      <c r="J15" s="2" t="s">
        <v>0</v>
      </c>
      <c r="K15" s="2" t="s">
        <v>0</v>
      </c>
      <c r="L15" s="2" t="s">
        <v>0</v>
      </c>
      <c r="M15" s="2" t="s">
        <v>0</v>
      </c>
      <c r="N15" s="2" t="s">
        <v>0</v>
      </c>
      <c r="O15" s="2" t="s">
        <v>0</v>
      </c>
    </row>
    <row r="16" spans="1:15" ht="31.5" x14ac:dyDescent="0.25">
      <c r="A16" s="148" t="s">
        <v>27</v>
      </c>
      <c r="B16" s="149">
        <f t="shared" si="0"/>
        <v>16</v>
      </c>
      <c r="C16" s="150" t="s">
        <v>28</v>
      </c>
      <c r="D16" s="151">
        <v>1</v>
      </c>
      <c r="E16" s="151">
        <v>4</v>
      </c>
      <c r="F16" s="152">
        <v>8</v>
      </c>
      <c r="G16" s="6">
        <f>SUM('ID Effort Calculations'!C4:D8,'ID Effort Calculations'!C10)</f>
        <v>2</v>
      </c>
      <c r="H16" s="2" t="s">
        <v>0</v>
      </c>
      <c r="I16" s="2" t="s">
        <v>0</v>
      </c>
      <c r="J16" s="2" t="s">
        <v>0</v>
      </c>
      <c r="K16" s="2" t="s">
        <v>0</v>
      </c>
      <c r="L16" s="2" t="s">
        <v>0</v>
      </c>
      <c r="M16" s="2" t="s">
        <v>0</v>
      </c>
      <c r="N16" s="2" t="s">
        <v>0</v>
      </c>
      <c r="O16" s="2" t="s">
        <v>0</v>
      </c>
    </row>
    <row r="17" spans="1:15" x14ac:dyDescent="0.25">
      <c r="A17" s="137" t="s">
        <v>29</v>
      </c>
      <c r="B17" s="138">
        <f t="shared" si="0"/>
        <v>17</v>
      </c>
      <c r="C17" s="139" t="s">
        <v>30</v>
      </c>
      <c r="D17" s="142">
        <v>1</v>
      </c>
      <c r="E17" s="142">
        <v>1</v>
      </c>
      <c r="F17" s="141">
        <v>2</v>
      </c>
      <c r="G17" s="6">
        <f>SUM('ID Effort Calculations'!C4:D8,'ID Effort Calculations'!C10)</f>
        <v>2</v>
      </c>
      <c r="H17" s="2" t="s">
        <v>0</v>
      </c>
      <c r="I17" s="2" t="s">
        <v>0</v>
      </c>
      <c r="J17" s="2" t="s">
        <v>0</v>
      </c>
      <c r="K17" s="2" t="s">
        <v>0</v>
      </c>
      <c r="L17" s="2" t="s">
        <v>0</v>
      </c>
      <c r="M17" s="2" t="s">
        <v>0</v>
      </c>
      <c r="N17" s="2" t="s">
        <v>0</v>
      </c>
      <c r="O17" s="2" t="s">
        <v>0</v>
      </c>
    </row>
    <row r="18" spans="1:15" ht="31.5" x14ac:dyDescent="0.25">
      <c r="A18" s="148" t="s">
        <v>31</v>
      </c>
      <c r="B18" s="149">
        <f t="shared" si="0"/>
        <v>18</v>
      </c>
      <c r="C18" s="150" t="s">
        <v>32</v>
      </c>
      <c r="D18" s="151">
        <v>4</v>
      </c>
      <c r="E18" s="151">
        <v>12</v>
      </c>
      <c r="F18" s="152">
        <v>30</v>
      </c>
      <c r="G18" s="6">
        <f>SUM('ID Effort Calculations'!C4:D8,'ID Effort Calculations'!C10)</f>
        <v>2</v>
      </c>
      <c r="H18" s="2" t="s">
        <v>0</v>
      </c>
      <c r="I18" s="2" t="s">
        <v>0</v>
      </c>
      <c r="J18" s="2" t="s">
        <v>0</v>
      </c>
      <c r="K18" s="2" t="s">
        <v>0</v>
      </c>
      <c r="L18" s="2" t="s">
        <v>0</v>
      </c>
      <c r="M18" s="2" t="s">
        <v>0</v>
      </c>
      <c r="N18" s="2" t="s">
        <v>0</v>
      </c>
      <c r="O18" s="2" t="s">
        <v>0</v>
      </c>
    </row>
    <row r="19" spans="1:15" ht="16.5" thickBot="1" x14ac:dyDescent="0.3">
      <c r="A19" s="143" t="s">
        <v>33</v>
      </c>
      <c r="B19" s="144">
        <f t="shared" si="0"/>
        <v>19</v>
      </c>
      <c r="C19" s="145" t="s">
        <v>34</v>
      </c>
      <c r="D19" s="146">
        <v>4</v>
      </c>
      <c r="E19" s="146">
        <v>15</v>
      </c>
      <c r="F19" s="147">
        <v>30</v>
      </c>
      <c r="G19" s="6">
        <f>SUM('ID Effort Calculations'!C4:D8,'ID Effort Calculations'!C10)</f>
        <v>2</v>
      </c>
      <c r="H19" s="2" t="s">
        <v>0</v>
      </c>
      <c r="I19" s="2" t="s">
        <v>0</v>
      </c>
      <c r="J19" s="2" t="s">
        <v>0</v>
      </c>
      <c r="K19" s="2" t="s">
        <v>0</v>
      </c>
      <c r="L19" s="2" t="s">
        <v>0</v>
      </c>
      <c r="M19" s="2" t="s">
        <v>0</v>
      </c>
      <c r="N19" s="2" t="s">
        <v>0</v>
      </c>
      <c r="O19" s="2" t="s">
        <v>0</v>
      </c>
    </row>
    <row r="20" spans="1:15" x14ac:dyDescent="0.25">
      <c r="A20" s="2" t="s">
        <v>0</v>
      </c>
      <c r="B20" s="3">
        <f t="shared" si="0"/>
        <v>20</v>
      </c>
      <c r="C20" s="2" t="s">
        <v>0</v>
      </c>
      <c r="D20" s="2" t="s">
        <v>0</v>
      </c>
      <c r="E20" s="2" t="s">
        <v>0</v>
      </c>
      <c r="F20" s="2" t="s">
        <v>0</v>
      </c>
      <c r="G20" s="2" t="s">
        <v>0</v>
      </c>
      <c r="H20" s="2" t="s">
        <v>0</v>
      </c>
      <c r="I20" s="2" t="s">
        <v>0</v>
      </c>
      <c r="J20" s="2" t="s">
        <v>0</v>
      </c>
      <c r="K20" s="2" t="s">
        <v>0</v>
      </c>
      <c r="L20" s="2" t="s">
        <v>0</v>
      </c>
      <c r="M20" s="2" t="s">
        <v>0</v>
      </c>
      <c r="N20" s="2" t="s">
        <v>0</v>
      </c>
      <c r="O20" s="2" t="s">
        <v>0</v>
      </c>
    </row>
    <row r="21" spans="1:15" x14ac:dyDescent="0.25">
      <c r="A21" s="2" t="s">
        <v>0</v>
      </c>
      <c r="B21" s="3">
        <f t="shared" si="0"/>
        <v>21</v>
      </c>
      <c r="C21" s="2" t="s">
        <v>0</v>
      </c>
      <c r="D21" s="2" t="s">
        <v>0</v>
      </c>
      <c r="E21" s="2" t="s">
        <v>0</v>
      </c>
      <c r="F21" s="2" t="s">
        <v>0</v>
      </c>
      <c r="G21" s="2" t="s">
        <v>0</v>
      </c>
      <c r="H21" s="2" t="s">
        <v>0</v>
      </c>
      <c r="I21" s="2" t="s">
        <v>0</v>
      </c>
      <c r="J21" s="2" t="s">
        <v>0</v>
      </c>
      <c r="K21" s="2" t="s">
        <v>0</v>
      </c>
      <c r="L21" s="2" t="s">
        <v>0</v>
      </c>
      <c r="M21" s="2" t="s">
        <v>0</v>
      </c>
      <c r="N21" s="2" t="s">
        <v>0</v>
      </c>
      <c r="O21" s="2" t="s">
        <v>0</v>
      </c>
    </row>
    <row r="22" spans="1:15" x14ac:dyDescent="0.25">
      <c r="A22" s="2" t="s">
        <v>0</v>
      </c>
      <c r="B22" s="3">
        <f t="shared" si="0"/>
        <v>22</v>
      </c>
      <c r="C22" s="2" t="s">
        <v>0</v>
      </c>
      <c r="D22" s="2" t="s">
        <v>0</v>
      </c>
      <c r="E22" s="2" t="s">
        <v>0</v>
      </c>
      <c r="F22" s="2" t="s">
        <v>0</v>
      </c>
      <c r="G22" s="2" t="s">
        <v>0</v>
      </c>
      <c r="H22" s="2" t="s">
        <v>0</v>
      </c>
      <c r="I22" s="2" t="s">
        <v>0</v>
      </c>
      <c r="J22" s="2" t="s">
        <v>0</v>
      </c>
      <c r="K22" s="2" t="s">
        <v>0</v>
      </c>
      <c r="L22" s="2" t="s">
        <v>0</v>
      </c>
      <c r="M22" s="2" t="s">
        <v>0</v>
      </c>
      <c r="N22" s="2" t="s">
        <v>0</v>
      </c>
      <c r="O22" s="2" t="s">
        <v>0</v>
      </c>
    </row>
    <row r="23" spans="1:15" x14ac:dyDescent="0.25">
      <c r="A23" s="2" t="s">
        <v>0</v>
      </c>
      <c r="B23" s="3">
        <f t="shared" si="0"/>
        <v>23</v>
      </c>
      <c r="C23" s="2" t="s">
        <v>0</v>
      </c>
      <c r="D23" s="2" t="s">
        <v>0</v>
      </c>
      <c r="E23" s="2" t="s">
        <v>0</v>
      </c>
      <c r="F23" s="2" t="s">
        <v>0</v>
      </c>
      <c r="G23" s="2" t="s">
        <v>0</v>
      </c>
      <c r="H23" s="2" t="s">
        <v>0</v>
      </c>
      <c r="I23" s="2" t="s">
        <v>0</v>
      </c>
      <c r="J23" s="2" t="s">
        <v>0</v>
      </c>
      <c r="K23" s="2" t="s">
        <v>0</v>
      </c>
      <c r="L23" s="2" t="s">
        <v>0</v>
      </c>
      <c r="M23" s="2" t="s">
        <v>0</v>
      </c>
      <c r="N23" s="2" t="s">
        <v>0</v>
      </c>
      <c r="O23" s="2" t="s">
        <v>0</v>
      </c>
    </row>
    <row r="24" spans="1:15" x14ac:dyDescent="0.25">
      <c r="A24" s="2" t="s">
        <v>0</v>
      </c>
      <c r="B24" s="3">
        <f t="shared" si="0"/>
        <v>24</v>
      </c>
      <c r="C24" s="2" t="s">
        <v>0</v>
      </c>
      <c r="D24" s="2" t="s">
        <v>0</v>
      </c>
      <c r="E24" s="2" t="s">
        <v>0</v>
      </c>
      <c r="F24" s="2" t="s">
        <v>0</v>
      </c>
      <c r="G24" s="2" t="s">
        <v>0</v>
      </c>
      <c r="H24" s="2" t="s">
        <v>0</v>
      </c>
      <c r="I24" s="2" t="s">
        <v>0</v>
      </c>
      <c r="J24" s="2" t="s">
        <v>0</v>
      </c>
      <c r="K24" s="2" t="s">
        <v>0</v>
      </c>
      <c r="L24" s="2" t="s">
        <v>0</v>
      </c>
      <c r="M24" s="2" t="s">
        <v>0</v>
      </c>
      <c r="N24" s="2" t="s">
        <v>0</v>
      </c>
      <c r="O24" s="2" t="s">
        <v>0</v>
      </c>
    </row>
    <row r="25" spans="1:15" x14ac:dyDescent="0.25">
      <c r="A25" s="2" t="s">
        <v>0</v>
      </c>
      <c r="B25" s="3">
        <f t="shared" si="0"/>
        <v>25</v>
      </c>
      <c r="C25" s="2" t="s">
        <v>0</v>
      </c>
      <c r="D25" s="2" t="s">
        <v>0</v>
      </c>
      <c r="E25" s="2" t="s">
        <v>0</v>
      </c>
      <c r="F25" s="2" t="s">
        <v>0</v>
      </c>
      <c r="G25" s="2" t="s">
        <v>0</v>
      </c>
      <c r="H25" s="2" t="s">
        <v>0</v>
      </c>
      <c r="I25" s="2" t="s">
        <v>0</v>
      </c>
      <c r="J25" s="2" t="s">
        <v>0</v>
      </c>
      <c r="K25" s="2" t="s">
        <v>0</v>
      </c>
      <c r="L25" s="2" t="s">
        <v>0</v>
      </c>
      <c r="M25" s="2" t="s">
        <v>0</v>
      </c>
      <c r="N25" s="2" t="s">
        <v>0</v>
      </c>
      <c r="O25" s="2" t="s">
        <v>0</v>
      </c>
    </row>
    <row r="26" spans="1:15" x14ac:dyDescent="0.25">
      <c r="A26" s="2" t="s">
        <v>0</v>
      </c>
      <c r="B26" s="3">
        <f t="shared" si="0"/>
        <v>26</v>
      </c>
      <c r="C26" s="2" t="s">
        <v>0</v>
      </c>
      <c r="D26" s="2" t="s">
        <v>0</v>
      </c>
      <c r="E26" s="2" t="s">
        <v>0</v>
      </c>
      <c r="F26" s="2" t="s">
        <v>0</v>
      </c>
      <c r="G26" s="2" t="s">
        <v>0</v>
      </c>
      <c r="H26" s="2" t="s">
        <v>0</v>
      </c>
      <c r="I26" s="2" t="s">
        <v>0</v>
      </c>
      <c r="J26" s="2" t="s">
        <v>0</v>
      </c>
      <c r="K26" s="2" t="s">
        <v>0</v>
      </c>
      <c r="L26" s="2" t="s">
        <v>0</v>
      </c>
      <c r="M26" s="2" t="s">
        <v>0</v>
      </c>
      <c r="N26" s="2" t="s">
        <v>0</v>
      </c>
      <c r="O26" s="2" t="s">
        <v>0</v>
      </c>
    </row>
    <row r="27" spans="1:15" x14ac:dyDescent="0.25">
      <c r="A27" s="2" t="s">
        <v>0</v>
      </c>
      <c r="B27" s="3">
        <f t="shared" si="0"/>
        <v>27</v>
      </c>
      <c r="C27" s="2" t="s">
        <v>0</v>
      </c>
      <c r="D27" s="2" t="s">
        <v>0</v>
      </c>
      <c r="E27" s="2" t="s">
        <v>0</v>
      </c>
      <c r="F27" s="2" t="s">
        <v>0</v>
      </c>
      <c r="G27" s="2" t="s">
        <v>0</v>
      </c>
      <c r="H27" s="2" t="s">
        <v>0</v>
      </c>
      <c r="I27" s="2" t="s">
        <v>0</v>
      </c>
      <c r="J27" s="2" t="s">
        <v>0</v>
      </c>
      <c r="K27" s="2" t="s">
        <v>0</v>
      </c>
      <c r="L27" s="2" t="s">
        <v>0</v>
      </c>
      <c r="M27" s="2" t="s">
        <v>0</v>
      </c>
      <c r="N27" s="2" t="s">
        <v>0</v>
      </c>
      <c r="O27" s="2" t="s">
        <v>0</v>
      </c>
    </row>
    <row r="28" spans="1:15" x14ac:dyDescent="0.25">
      <c r="A28" s="2" t="s">
        <v>0</v>
      </c>
      <c r="B28" s="3">
        <f t="shared" si="0"/>
        <v>28</v>
      </c>
      <c r="C28" s="2" t="s">
        <v>0</v>
      </c>
      <c r="D28" s="2" t="s">
        <v>0</v>
      </c>
      <c r="E28" s="2" t="s">
        <v>0</v>
      </c>
      <c r="F28" s="2" t="s">
        <v>0</v>
      </c>
      <c r="G28" s="2" t="s">
        <v>0</v>
      </c>
      <c r="H28" s="2" t="s">
        <v>0</v>
      </c>
      <c r="I28" s="2" t="s">
        <v>0</v>
      </c>
      <c r="J28" s="2" t="s">
        <v>0</v>
      </c>
      <c r="K28" s="2" t="s">
        <v>0</v>
      </c>
      <c r="L28" s="2" t="s">
        <v>0</v>
      </c>
      <c r="M28" s="2" t="s">
        <v>0</v>
      </c>
      <c r="N28" s="2" t="s">
        <v>0</v>
      </c>
      <c r="O28" s="2" t="s">
        <v>0</v>
      </c>
    </row>
    <row r="29" spans="1:15" x14ac:dyDescent="0.25">
      <c r="A29" s="2" t="s">
        <v>0</v>
      </c>
      <c r="B29" s="3">
        <f t="shared" si="0"/>
        <v>29</v>
      </c>
      <c r="C29" s="2" t="s">
        <v>0</v>
      </c>
      <c r="D29" s="2" t="s">
        <v>0</v>
      </c>
      <c r="E29" s="2" t="s">
        <v>0</v>
      </c>
      <c r="F29" s="2" t="s">
        <v>0</v>
      </c>
      <c r="G29" s="2" t="s">
        <v>0</v>
      </c>
      <c r="H29" s="2" t="s">
        <v>0</v>
      </c>
      <c r="I29" s="2" t="s">
        <v>0</v>
      </c>
      <c r="J29" s="2" t="s">
        <v>0</v>
      </c>
      <c r="K29" s="2" t="s">
        <v>0</v>
      </c>
      <c r="L29" s="2" t="s">
        <v>0</v>
      </c>
      <c r="M29" s="2" t="s">
        <v>0</v>
      </c>
      <c r="N29" s="2" t="s">
        <v>0</v>
      </c>
      <c r="O29" s="2" t="s">
        <v>0</v>
      </c>
    </row>
    <row r="30" spans="1:15" x14ac:dyDescent="0.25">
      <c r="A30" s="2" t="s">
        <v>0</v>
      </c>
      <c r="B30" s="3">
        <f t="shared" si="0"/>
        <v>30</v>
      </c>
      <c r="C30" s="2" t="s">
        <v>0</v>
      </c>
      <c r="D30" s="2" t="s">
        <v>0</v>
      </c>
      <c r="E30" s="2" t="s">
        <v>0</v>
      </c>
      <c r="F30" s="2" t="s">
        <v>0</v>
      </c>
      <c r="G30" s="2" t="s">
        <v>0</v>
      </c>
      <c r="H30" s="2" t="s">
        <v>0</v>
      </c>
      <c r="I30" s="2" t="s">
        <v>0</v>
      </c>
      <c r="J30" s="2" t="s">
        <v>0</v>
      </c>
      <c r="K30" s="2" t="s">
        <v>0</v>
      </c>
      <c r="L30" s="2" t="s">
        <v>0</v>
      </c>
      <c r="M30" s="2" t="s">
        <v>0</v>
      </c>
      <c r="N30" s="2" t="s">
        <v>0</v>
      </c>
      <c r="O30" s="2" t="s">
        <v>0</v>
      </c>
    </row>
    <row r="31" spans="1:15" x14ac:dyDescent="0.25">
      <c r="A31" s="2" t="s">
        <v>0</v>
      </c>
      <c r="B31" s="3">
        <f t="shared" si="0"/>
        <v>31</v>
      </c>
      <c r="C31" s="2" t="s">
        <v>0</v>
      </c>
      <c r="D31" s="2" t="s">
        <v>0</v>
      </c>
      <c r="E31" s="2" t="s">
        <v>0</v>
      </c>
      <c r="F31" s="2" t="s">
        <v>0</v>
      </c>
      <c r="G31" s="2" t="s">
        <v>0</v>
      </c>
      <c r="H31" s="2" t="s">
        <v>0</v>
      </c>
      <c r="I31" s="2" t="s">
        <v>0</v>
      </c>
      <c r="J31" s="2" t="s">
        <v>0</v>
      </c>
      <c r="K31" s="2" t="s">
        <v>0</v>
      </c>
      <c r="L31" s="2" t="s">
        <v>0</v>
      </c>
      <c r="M31" s="2" t="s">
        <v>0</v>
      </c>
      <c r="N31" s="2" t="s">
        <v>0</v>
      </c>
      <c r="O31" s="2" t="s">
        <v>0</v>
      </c>
    </row>
    <row r="32" spans="1:15" x14ac:dyDescent="0.25">
      <c r="A32" s="2" t="s">
        <v>0</v>
      </c>
      <c r="B32" s="3">
        <f t="shared" si="0"/>
        <v>32</v>
      </c>
      <c r="C32" s="2" t="s">
        <v>0</v>
      </c>
      <c r="D32" s="2" t="s">
        <v>0</v>
      </c>
      <c r="E32" s="2" t="s">
        <v>0</v>
      </c>
      <c r="F32" s="2" t="s">
        <v>0</v>
      </c>
      <c r="G32" s="2" t="s">
        <v>0</v>
      </c>
      <c r="H32" s="2" t="s">
        <v>0</v>
      </c>
      <c r="I32" s="2" t="s">
        <v>0</v>
      </c>
      <c r="J32" s="2" t="s">
        <v>0</v>
      </c>
      <c r="K32" s="2" t="s">
        <v>0</v>
      </c>
      <c r="L32" s="2" t="s">
        <v>0</v>
      </c>
      <c r="M32" s="2" t="s">
        <v>0</v>
      </c>
      <c r="N32" s="2" t="s">
        <v>0</v>
      </c>
      <c r="O32" s="2" t="s">
        <v>0</v>
      </c>
    </row>
    <row r="33" spans="1:15" x14ac:dyDescent="0.25">
      <c r="A33" s="2" t="s">
        <v>0</v>
      </c>
      <c r="B33" s="3">
        <f t="shared" si="0"/>
        <v>33</v>
      </c>
      <c r="C33" s="2" t="s">
        <v>0</v>
      </c>
      <c r="D33" s="2" t="s">
        <v>0</v>
      </c>
      <c r="E33" s="2" t="s">
        <v>0</v>
      </c>
      <c r="F33" s="2" t="s">
        <v>0</v>
      </c>
      <c r="G33" s="2" t="s">
        <v>0</v>
      </c>
      <c r="H33" s="2" t="s">
        <v>0</v>
      </c>
      <c r="I33" s="2" t="s">
        <v>0</v>
      </c>
      <c r="J33" s="2" t="s">
        <v>0</v>
      </c>
      <c r="K33" s="2" t="s">
        <v>0</v>
      </c>
      <c r="L33" s="2" t="s">
        <v>0</v>
      </c>
      <c r="M33" s="2" t="s">
        <v>0</v>
      </c>
      <c r="N33" s="2" t="s">
        <v>0</v>
      </c>
      <c r="O33" s="2" t="s">
        <v>0</v>
      </c>
    </row>
    <row r="34" spans="1:15" x14ac:dyDescent="0.25">
      <c r="A34" s="2" t="s">
        <v>0</v>
      </c>
      <c r="B34" s="3">
        <f t="shared" si="0"/>
        <v>34</v>
      </c>
      <c r="C34" s="2" t="s">
        <v>0</v>
      </c>
      <c r="D34" s="2" t="s">
        <v>0</v>
      </c>
      <c r="E34" s="2" t="s">
        <v>0</v>
      </c>
      <c r="F34" s="2" t="s">
        <v>0</v>
      </c>
      <c r="G34" s="2" t="s">
        <v>0</v>
      </c>
      <c r="H34" s="2" t="s">
        <v>0</v>
      </c>
      <c r="I34" s="2" t="s">
        <v>0</v>
      </c>
      <c r="J34" s="2" t="s">
        <v>0</v>
      </c>
      <c r="K34" s="2" t="s">
        <v>0</v>
      </c>
      <c r="L34" s="2" t="s">
        <v>0</v>
      </c>
      <c r="M34" s="2" t="s">
        <v>0</v>
      </c>
      <c r="N34" s="2" t="s">
        <v>0</v>
      </c>
      <c r="O34" s="2" t="s">
        <v>0</v>
      </c>
    </row>
    <row r="35" spans="1:15" x14ac:dyDescent="0.25">
      <c r="A35" s="2" t="s">
        <v>0</v>
      </c>
      <c r="B35" s="3">
        <f t="shared" si="0"/>
        <v>35</v>
      </c>
      <c r="C35" s="2" t="s">
        <v>0</v>
      </c>
      <c r="D35" s="2" t="s">
        <v>0</v>
      </c>
      <c r="E35" s="2" t="s">
        <v>0</v>
      </c>
      <c r="F35" s="2" t="s">
        <v>0</v>
      </c>
      <c r="G35" s="2" t="s">
        <v>0</v>
      </c>
      <c r="H35" s="2" t="s">
        <v>0</v>
      </c>
      <c r="I35" s="2" t="s">
        <v>0</v>
      </c>
      <c r="J35" s="2" t="s">
        <v>0</v>
      </c>
      <c r="K35" s="2" t="s">
        <v>0</v>
      </c>
      <c r="L35" s="2" t="s">
        <v>0</v>
      </c>
      <c r="M35" s="2" t="s">
        <v>0</v>
      </c>
      <c r="N35" s="2" t="s">
        <v>0</v>
      </c>
      <c r="O35" s="2" t="s">
        <v>0</v>
      </c>
    </row>
    <row r="36" spans="1:15" x14ac:dyDescent="0.25">
      <c r="A36" s="2" t="s">
        <v>0</v>
      </c>
      <c r="B36" s="3">
        <f t="shared" si="0"/>
        <v>36</v>
      </c>
      <c r="C36" s="2" t="s">
        <v>0</v>
      </c>
      <c r="D36" s="2" t="s">
        <v>0</v>
      </c>
      <c r="E36" s="2" t="s">
        <v>0</v>
      </c>
      <c r="F36" s="2" t="s">
        <v>0</v>
      </c>
      <c r="G36" s="2" t="s">
        <v>0</v>
      </c>
      <c r="H36" s="2" t="s">
        <v>0</v>
      </c>
      <c r="I36" s="2" t="s">
        <v>0</v>
      </c>
      <c r="J36" s="2" t="s">
        <v>0</v>
      </c>
      <c r="K36" s="2" t="s">
        <v>0</v>
      </c>
      <c r="L36" s="2" t="s">
        <v>0</v>
      </c>
      <c r="M36" s="2" t="s">
        <v>0</v>
      </c>
      <c r="N36" s="2" t="s">
        <v>0</v>
      </c>
      <c r="O36" s="2" t="s">
        <v>0</v>
      </c>
    </row>
    <row r="37" spans="1:15" x14ac:dyDescent="0.25">
      <c r="A37" s="3"/>
      <c r="B37" s="3">
        <f t="shared" si="0"/>
        <v>37</v>
      </c>
      <c r="C37" s="3"/>
      <c r="D37" s="3"/>
      <c r="E37" s="3"/>
      <c r="F37" s="3"/>
      <c r="G37" s="3"/>
      <c r="H37" s="3"/>
      <c r="I37" s="3"/>
      <c r="J37" s="3"/>
      <c r="K37" s="3"/>
      <c r="L37" s="3"/>
      <c r="M37" s="3"/>
      <c r="N37" s="3"/>
      <c r="O37" s="3"/>
    </row>
    <row r="38" spans="1:15" x14ac:dyDescent="0.25">
      <c r="A38" s="3"/>
      <c r="B38" s="3">
        <f t="shared" si="0"/>
        <v>38</v>
      </c>
      <c r="C38" s="3"/>
      <c r="D38" s="3"/>
      <c r="E38" s="3"/>
      <c r="F38" s="3"/>
      <c r="G38" s="3"/>
      <c r="H38" s="3"/>
      <c r="I38" s="3"/>
      <c r="J38" s="3"/>
      <c r="K38" s="3"/>
      <c r="L38" s="3"/>
      <c r="M38" s="3"/>
      <c r="N38" s="3"/>
      <c r="O38" s="3"/>
    </row>
    <row r="39" spans="1:15" x14ac:dyDescent="0.25">
      <c r="A39" s="3"/>
      <c r="B39" s="3">
        <f t="shared" si="0"/>
        <v>39</v>
      </c>
      <c r="C39" s="3"/>
      <c r="D39" s="3"/>
      <c r="E39" s="3"/>
      <c r="F39" s="3"/>
      <c r="G39" s="3"/>
      <c r="H39" s="3"/>
      <c r="I39" s="3"/>
      <c r="J39" s="3"/>
      <c r="K39" s="3"/>
      <c r="L39" s="3"/>
      <c r="M39" s="3"/>
      <c r="N39" s="3"/>
      <c r="O39" s="3"/>
    </row>
    <row r="40" spans="1:15" x14ac:dyDescent="0.25">
      <c r="A40" s="3"/>
      <c r="B40" s="3">
        <f t="shared" si="0"/>
        <v>40</v>
      </c>
      <c r="C40" s="3"/>
      <c r="D40" s="3"/>
      <c r="E40" s="3"/>
      <c r="F40" s="3"/>
      <c r="G40" s="3"/>
      <c r="H40" s="3"/>
      <c r="I40" s="3"/>
      <c r="J40" s="3"/>
      <c r="K40" s="3"/>
      <c r="L40" s="3"/>
      <c r="M40" s="3"/>
      <c r="N40" s="3"/>
      <c r="O40" s="3"/>
    </row>
    <row r="41" spans="1:15" x14ac:dyDescent="0.25">
      <c r="A41" s="3"/>
      <c r="B41" s="3">
        <f t="shared" si="0"/>
        <v>41</v>
      </c>
      <c r="C41" s="3"/>
      <c r="D41" s="3"/>
      <c r="E41" s="3"/>
      <c r="F41" s="3"/>
      <c r="G41" s="3"/>
      <c r="H41" s="3"/>
      <c r="I41" s="3"/>
      <c r="J41" s="3"/>
      <c r="K41" s="3"/>
      <c r="L41" s="3"/>
      <c r="M41" s="3"/>
      <c r="N41" s="3"/>
      <c r="O41" s="3"/>
    </row>
    <row r="42" spans="1:15" x14ac:dyDescent="0.25">
      <c r="A42" s="3"/>
      <c r="B42" s="3">
        <f t="shared" si="0"/>
        <v>42</v>
      </c>
      <c r="C42" s="3"/>
      <c r="D42" s="3"/>
      <c r="E42" s="3"/>
      <c r="F42" s="3"/>
      <c r="G42" s="3"/>
      <c r="H42" s="3"/>
      <c r="I42" s="3"/>
      <c r="J42" s="3"/>
      <c r="K42" s="3"/>
      <c r="L42" s="3"/>
      <c r="M42" s="3"/>
      <c r="N42" s="3"/>
      <c r="O42" s="3"/>
    </row>
    <row r="43" spans="1:15" x14ac:dyDescent="0.25">
      <c r="A43" s="3"/>
      <c r="B43" s="3">
        <f t="shared" si="0"/>
        <v>43</v>
      </c>
      <c r="C43" s="3"/>
      <c r="D43" s="3"/>
      <c r="E43" s="3"/>
      <c r="F43" s="3"/>
      <c r="G43" s="3"/>
      <c r="H43" s="3"/>
      <c r="I43" s="3"/>
      <c r="J43" s="3"/>
      <c r="K43" s="3"/>
      <c r="L43" s="3"/>
      <c r="M43" s="3"/>
      <c r="N43" s="3"/>
      <c r="O43" s="3"/>
    </row>
  </sheetData>
  <sheetProtection algorithmName="SHA-512" hashValue="g03U+n2r7FlH2jB1yNJZNZJ1upEsZgt5vPqYFBNeqLy8ywswWopm9TC5pmOPNbKt8IEn/lAKv2TXWIG8aYmyJA==" saltValue="w9uZCwe6GyC5l3k++kQE0Q==" spinCount="100000" sheet="1" objects="1" scenarios="1" selectLockedCells="1" selectUnlockedCells="1"/>
  <mergeCells count="3">
    <mergeCell ref="D1:F1"/>
    <mergeCell ref="D2:F2"/>
    <mergeCell ref="A3:C3"/>
  </mergeCells>
  <pageMargins left="0.75" right="0.75" top="1" bottom="1" header="0.5" footer="0.5"/>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Enrollment Timelines</vt:lpstr>
      <vt:lpstr>ID Effort Calculations</vt:lpstr>
      <vt:lpstr>Hour Explanation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Jason</cp:lastModifiedBy>
  <dcterms:created xsi:type="dcterms:W3CDTF">2014-09-16T23:14:48Z</dcterms:created>
  <dcterms:modified xsi:type="dcterms:W3CDTF">2022-02-10T01:35:27Z</dcterms:modified>
</cp:coreProperties>
</file>